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E32F8BD8-B16C-431A-B688-C7B024E3D62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Ewidencja VAT-14 (4)" sheetId="1" r:id="rId1"/>
    <sheet name="Podsumowanie ewidencji" sheetId="2" r:id="rId2"/>
    <sheet name="Tech" sheetId="3" state="hidden" r:id="rId3"/>
  </sheets>
  <definedNames>
    <definedName name="lista">Tech!#REF!</definedName>
  </definedNames>
  <calcPr calcId="181029"/>
</workbook>
</file>

<file path=xl/calcChain.xml><?xml version="1.0" encoding="utf-8"?>
<calcChain xmlns="http://schemas.openxmlformats.org/spreadsheetml/2006/main">
  <c r="F4" i="2" l="1"/>
  <c r="E4" i="2"/>
  <c r="D4" i="2"/>
  <c r="C4" i="2"/>
  <c r="N7" i="1" l="1"/>
  <c r="Q6" i="1"/>
  <c r="N6" i="1" l="1"/>
  <c r="O6" i="1" s="1"/>
  <c r="P6" i="1"/>
  <c r="O7" i="1"/>
  <c r="R6" i="1" l="1"/>
  <c r="N5" i="1"/>
  <c r="N4" i="1"/>
  <c r="Q7" i="1"/>
  <c r="Q5" i="1"/>
  <c r="Q4" i="1"/>
  <c r="P7" i="1" l="1"/>
  <c r="R7" i="1" s="1"/>
  <c r="P5" i="1"/>
  <c r="P4" i="1"/>
  <c r="O5" i="1" l="1"/>
  <c r="R5" i="1" s="1"/>
  <c r="O4" i="1"/>
  <c r="R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FF0F386-D97E-4434-AFAE-3A0900FF4FDC}" name="dane_XML_ZF2_ewidencja_VAT14_wersja_4_20240618" type="4" refreshedVersion="0" background="1">
    <webPr xml="1" sourceData="1" url="C:\Users\CFNQ.MF\Desktop\vat-14_A.Wrona\ZF2_ewidencja_VAT14_wersja_4_20240618\dane_XML_ZF2_ewidencja_VAT14_wersja_4_20240618.xml" htmlTables="1" htmlFormat="all"/>
  </connection>
  <connection id="2" xr16:uid="{26E3F0A9-0638-4A81-8FFE-1CD1007A8B46}" name="test_vat14" type="4" refreshedVersion="0" background="1">
    <webPr xml="1" sourceData="1" url="C:\Users\CFNQ.MF\Desktop\nowa ewidencja vat-14\test_vat14.xml" htmlTables="1" htmlFormat="all"/>
  </connection>
  <connection id="3" xr16:uid="{9B522412-DF4C-489B-A116-00B475580F2B}" name="test_vat14_20230526" type="4" refreshedVersion="0" background="1">
    <webPr xml="1" sourceData="1" url="C:\Users\CFNQ.MF\Desktop\ZF2_ewidencja_VAT14_wersja_20230526\test_vat14_20230526.xml" htmlTables="1" htmlFormat="all"/>
  </connection>
  <connection id="4" xr16:uid="{06D3C184-A95A-4548-9C90-CB0D2C348635}" name="test_vat14_20230601" type="4" refreshedVersion="0" background="1">
    <webPr xml="1" sourceData="1" url="C:\Users\CFNQ.MF\Desktop\ZF2_ewidencja_VAT14_wersja_4_20230526\test_vat14_20230601.xml" htmlTables="1" htmlFormat="all"/>
  </connection>
  <connection id="5" xr16:uid="{F03A36EC-F723-456C-9D5B-77BFCF5E4A70}" name="test_vat14_20240618" type="4" refreshedVersion="0" background="1">
    <webPr xml="1" sourceData="1" url="C:\Users\CFNQ.MF\Desktop\vat-14_A.Wrona\ZF2_ewidencja_VAT14_wersja_4_20240618\test_vat14_20240618.xml" htmlTables="1" htmlFormat="all"/>
  </connection>
  <connection id="6" xr16:uid="{A956BA25-BE9B-4705-98B3-2E70D467EBC1}" name="test_vat14_202406181" type="4" refreshedVersion="0" background="1">
    <webPr xml="1" sourceData="1" url="C:\Users\CFNQ.MF\Desktop\vat-14_A.Wrona\ZF2_ewidencja_VAT14_wersja_4_20240618\test_vat14_20240618.xml" htmlTables="1" htmlFormat="all"/>
  </connection>
  <connection id="7" xr16:uid="{8E9836F2-2985-4505-B316-6DD5A0FF374F}" name="test2_vat14_20240618" type="4" refreshedVersion="0" background="1">
    <webPr xml="1" sourceData="1" url="C:\Users\CFNQ.MF\Desktop\vat-14_A.Wrona\ZF2_ewidencja_VAT14_wersja_4_20240618\test2_vat14_20240618.xml" htmlTables="1" htmlFormat="all"/>
  </connection>
  <connection id="8" xr16:uid="{00000000-0015-0000-FFFF-FFFF00000000}" name="testVAT14" type="4" refreshedVersion="0" background="1">
    <webPr xml="1" sourceData="1" url="G:\testVAT14.xml" htmlTables="1" htmlFormat="all"/>
  </connection>
  <connection id="9" xr16:uid="{F3A9E3B4-0DBA-48D3-BC94-8F8A8A5F02D3}" name="vat-14_eksport_new" type="4" refreshedVersion="0" background="1">
    <webPr xml="1" sourceData="1" url="D:\DOKUMENTY_AP\CEPIK_2.0\ZZ_wza_wzb\generowanie_XML\VAT-14\vat-14_eksport_new.xml" htmlTables="1" htmlFormat="all"/>
  </connection>
  <connection id="10" xr16:uid="{660B6577-F5BF-42C4-9E8B-2B12E38B9ADF}" name="vat-14_eksport_new_v2021_grid" type="4" refreshedVersion="0" background="1">
    <webPr xml="1" sourceData="1" url="D:\DOKUMENTY_AP\CEPIK_2.0\ZZ_wza_wzb\generowanie_XML\VAT-14\vat-14_eksport_new_v2021_grid.xml" htmlTables="1" htmlFormat="all"/>
  </connection>
  <connection id="11" xr16:uid="{71CA60D6-81FC-4ACA-BB0A-32B5DE78D1A3}" name="vat-14_eksport_new_v2021_zablokowany" type="4" refreshedVersion="0" background="1">
    <webPr xml="1" sourceData="1" url="D:\DOKUMENTY_AP\CEPIK_2.0\ZZ_wza_wzb\generowanie_XML\VAT-14\vat-14_eksport_new_v2021_zablokowany.xml" htmlTables="1" htmlFormat="all"/>
  </connection>
</connections>
</file>

<file path=xl/sharedStrings.xml><?xml version="1.0" encoding="utf-8"?>
<sst xmlns="http://schemas.openxmlformats.org/spreadsheetml/2006/main" count="68" uniqueCount="57">
  <si>
    <t>id</t>
  </si>
  <si>
    <t>transactionDate</t>
  </si>
  <si>
    <t>nameOfTaxpayer</t>
  </si>
  <si>
    <t>nip</t>
  </si>
  <si>
    <t>codeCN</t>
  </si>
  <si>
    <t>userNo</t>
  </si>
  <si>
    <t>transactionValue</t>
  </si>
  <si>
    <t>amountofTax</t>
  </si>
  <si>
    <t>amountofFlatSalary</t>
  </si>
  <si>
    <t>taxChargeable</t>
  </si>
  <si>
    <t>taxChargeableMAPPING</t>
  </si>
  <si>
    <t>L.p.</t>
  </si>
  <si>
    <t>Nazwa podatnika</t>
  </si>
  <si>
    <t>NIP</t>
  </si>
  <si>
    <t>Transakcja własna</t>
  </si>
  <si>
    <t>Kod CN</t>
  </si>
  <si>
    <t>Numer akcyzowy</t>
  </si>
  <si>
    <t>Wartość transakcji w zł</t>
  </si>
  <si>
    <t>transactionsValueTotal</t>
  </si>
  <si>
    <t>amountofTaxTotal</t>
  </si>
  <si>
    <t>amountofFlatSalaryTotal</t>
  </si>
  <si>
    <t>sumtaxChargeableMAPPING</t>
  </si>
  <si>
    <t>Suma wartości transakcji w zł</t>
  </si>
  <si>
    <t>Suma kwot podatku należnego w zł</t>
  </si>
  <si>
    <t>Suma kwot zryczałtowanego wynagrodzenia płatnika w zł</t>
  </si>
  <si>
    <t>Kolumna1</t>
  </si>
  <si>
    <t>Kolumna2</t>
  </si>
  <si>
    <t>Kolumna3</t>
  </si>
  <si>
    <t>Kolumna4</t>
  </si>
  <si>
    <t>Kolumna5</t>
  </si>
  <si>
    <t>false</t>
  </si>
  <si>
    <t>true</t>
  </si>
  <si>
    <t>selfTrade</t>
  </si>
  <si>
    <t>Firma A</t>
  </si>
  <si>
    <t>Firma B</t>
  </si>
  <si>
    <t>Firma C</t>
  </si>
  <si>
    <t>PL34567890123</t>
  </si>
  <si>
    <t>dateOfInvoice</t>
  </si>
  <si>
    <t>Data wystawienia faktury</t>
  </si>
  <si>
    <t>Data transakcji</t>
  </si>
  <si>
    <t>Podatek należny w zł</t>
  </si>
  <si>
    <t>Zryczałtowane wynagrodzenie podatnika w zł</t>
  </si>
  <si>
    <t>Podatek należny pomniejszony o zryczałtowane wynagrodzenie płatnika w zł</t>
  </si>
  <si>
    <t>Suma kwoty podatku należnego dla tej samej daty transakcji (pozycja techniczna)</t>
  </si>
  <si>
    <t>Suma podatku należnego pomniejszonego o zryczałtowane wynagrodzenie płatnika w zł</t>
  </si>
  <si>
    <t>Wypełnij pozycje B2 oraz B4 - wybierz wartości z listy rozwijanej</t>
  </si>
  <si>
    <t xml:space="preserve">Arkusz zawiera tabelę EwidencjaVAT14, która rozpoczyna się od trzeciego wiersza arkusza. 
W drugim wierszu arkusza znajdują się opisy kolumn tabeli.
W kolejnych wierszach tabeli podaj informacje o poszczególnych transakcjach, które dotyczą podatku VAT-14. 
Uzupełnij również arkusz Podsumowanie ewidencji.
</t>
  </si>
  <si>
    <t>podatnik</t>
  </si>
  <si>
    <t>Item-section-prev-page/</t>
  </si>
  <si>
    <t>Item-section-current-page/</t>
  </si>
  <si>
    <t>Item-section-next-page/</t>
  </si>
  <si>
    <t>platnik</t>
  </si>
  <si>
    <t>Czy podatnik?</t>
  </si>
  <si>
    <t>Czy płatnik?</t>
  </si>
  <si>
    <t>-1</t>
  </si>
  <si>
    <t>0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</si>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</sst>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2" applyNumberFormat="0" applyFill="0" applyAlignment="0" applyProtection="0"/>
  </cellStyleXfs>
  <cellXfs count="41">
    <xf numFmtId="0" fontId="0" fillId="0" borderId="0" xfId="0"/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0" fontId="0" fillId="0" borderId="0" xfId="0" applyProtection="1">
      <protection locked="0" hidden="1"/>
    </xf>
    <xf numFmtId="164" fontId="0" fillId="0" borderId="0" xfId="0" applyNumberFormat="1" applyProtection="1">
      <protection locked="0" hidden="1"/>
    </xf>
    <xf numFmtId="49" fontId="0" fillId="0" borderId="0" xfId="0" applyNumberFormat="1" applyProtection="1">
      <protection locked="0" hidden="1"/>
    </xf>
    <xf numFmtId="1" fontId="1" fillId="0" borderId="0" xfId="0" applyNumberFormat="1" applyFont="1" applyProtection="1">
      <protection locked="0" hidden="1"/>
    </xf>
    <xf numFmtId="49" fontId="0" fillId="0" borderId="0" xfId="0" applyNumberFormat="1" applyAlignment="1" applyProtection="1">
      <alignment horizontal="left" vertical="top"/>
      <protection locked="0" hidden="1"/>
    </xf>
    <xf numFmtId="1" fontId="0" fillId="0" borderId="0" xfId="0" applyNumberFormat="1" applyAlignment="1" applyProtection="1">
      <alignment horizontal="left" vertical="top"/>
      <protection locked="0" hidden="1"/>
    </xf>
    <xf numFmtId="0" fontId="0" fillId="0" borderId="0" xfId="0" applyAlignment="1" applyProtection="1">
      <alignment horizontal="left" vertical="top"/>
      <protection locked="0" hidden="1"/>
    </xf>
    <xf numFmtId="164" fontId="0" fillId="0" borderId="0" xfId="0" applyNumberFormat="1" applyAlignment="1" applyProtection="1">
      <alignment horizontal="left" vertical="top"/>
      <protection locked="0" hidden="1"/>
    </xf>
    <xf numFmtId="1" fontId="2" fillId="0" borderId="0" xfId="0" applyNumberFormat="1" applyFont="1" applyAlignment="1" applyProtection="1">
      <alignment horizontal="left" vertical="top"/>
      <protection locked="0" hidden="1"/>
    </xf>
    <xf numFmtId="14" fontId="2" fillId="0" borderId="0" xfId="0" applyNumberFormat="1" applyFont="1" applyAlignment="1" applyProtection="1">
      <alignment horizontal="left" vertical="top"/>
      <protection locked="0" hidden="1"/>
    </xf>
    <xf numFmtId="49" fontId="2" fillId="0" borderId="0" xfId="0" applyNumberFormat="1" applyFont="1" applyAlignment="1" applyProtection="1">
      <alignment horizontal="left" vertical="top"/>
      <protection locked="0" hidden="1"/>
    </xf>
    <xf numFmtId="0" fontId="2" fillId="0" borderId="0" xfId="0" applyFont="1" applyAlignment="1" applyProtection="1">
      <alignment horizontal="left" vertical="top"/>
      <protection locked="0" hidden="1"/>
    </xf>
    <xf numFmtId="1" fontId="2" fillId="0" borderId="0" xfId="0" applyNumberFormat="1" applyFont="1" applyAlignment="1" applyProtection="1">
      <alignment horizontal="left"/>
      <protection locked="0" hidden="1"/>
    </xf>
    <xf numFmtId="14" fontId="2" fillId="0" borderId="0" xfId="0" applyNumberFormat="1" applyFont="1" applyAlignment="1" applyProtection="1">
      <alignment horizontal="left"/>
      <protection locked="0" hidden="1"/>
    </xf>
    <xf numFmtId="2" fontId="2" fillId="0" borderId="0" xfId="0" applyNumberFormat="1" applyFont="1" applyAlignment="1" applyProtection="1">
      <alignment horizontal="left"/>
      <protection locked="0" hidden="1"/>
    </xf>
    <xf numFmtId="164" fontId="2" fillId="0" borderId="0" xfId="0" applyNumberFormat="1" applyFont="1" applyAlignment="1" applyProtection="1">
      <alignment horizontal="left" vertical="top"/>
      <protection locked="0" hidden="1"/>
    </xf>
    <xf numFmtId="1" fontId="2" fillId="0" borderId="0" xfId="0" applyNumberFormat="1" applyFont="1" applyProtection="1">
      <protection locked="0" hidden="1"/>
    </xf>
    <xf numFmtId="0" fontId="2" fillId="0" borderId="0" xfId="0" applyFont="1" applyProtection="1">
      <protection locked="0" hidden="1"/>
    </xf>
    <xf numFmtId="2" fontId="2" fillId="0" borderId="0" xfId="0" applyNumberFormat="1" applyFont="1" applyProtection="1">
      <protection locked="0" hidden="1"/>
    </xf>
    <xf numFmtId="3" fontId="2" fillId="0" borderId="0" xfId="0" applyNumberFormat="1" applyFont="1" applyAlignment="1" applyProtection="1">
      <alignment horizontal="right" vertical="top"/>
      <protection locked="0" hidden="1"/>
    </xf>
    <xf numFmtId="49" fontId="2" fillId="0" borderId="0" xfId="0" applyNumberFormat="1" applyFont="1" applyAlignment="1" applyProtection="1">
      <alignment horizontal="right" vertical="top"/>
      <protection locked="0" hidden="1"/>
    </xf>
    <xf numFmtId="1" fontId="2" fillId="0" borderId="0" xfId="0" applyNumberFormat="1" applyFont="1" applyAlignment="1" applyProtection="1">
      <alignment horizontal="right" vertical="top"/>
      <protection locked="0" hidden="1"/>
    </xf>
    <xf numFmtId="1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164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3" fillId="2" borderId="3" xfId="0" applyFont="1" applyFill="1" applyBorder="1" applyAlignment="1" applyProtection="1">
      <alignment horizontal="left" vertical="top" wrapText="1"/>
      <protection locked="0" hidden="1"/>
    </xf>
    <xf numFmtId="49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1" applyBorder="1" applyAlignment="1">
      <alignment vertical="top"/>
    </xf>
    <xf numFmtId="0" fontId="5" fillId="2" borderId="1" xfId="0" applyFont="1" applyFill="1" applyBorder="1" applyAlignment="1" applyProtection="1">
      <alignment horizontal="left" vertical="top"/>
      <protection locked="0" hidden="1"/>
    </xf>
    <xf numFmtId="1" fontId="5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2" fillId="3" borderId="1" xfId="0" applyFont="1" applyFill="1" applyBorder="1" applyProtection="1">
      <protection locked="0" hidden="1"/>
    </xf>
    <xf numFmtId="1" fontId="2" fillId="3" borderId="1" xfId="0" applyNumberFormat="1" applyFont="1" applyFill="1" applyBorder="1" applyAlignment="1" applyProtection="1">
      <alignment horizontal="left" vertical="top"/>
      <protection locked="0" hidden="1"/>
    </xf>
    <xf numFmtId="0" fontId="6" fillId="4" borderId="1" xfId="0" applyFont="1" applyFill="1" applyBorder="1"/>
    <xf numFmtId="1" fontId="6" fillId="4" borderId="1" xfId="0" applyNumberFormat="1" applyFont="1" applyFill="1" applyBorder="1" applyAlignment="1" applyProtection="1">
      <alignment horizontal="left" vertical="top"/>
      <protection locked="0" hidden="1"/>
    </xf>
    <xf numFmtId="49" fontId="4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</cellXfs>
  <cellStyles count="2">
    <cellStyle name="Nagłówek 1" xfId="1" builtinId="16" customBuiltin="1"/>
    <cellStyle name="Normalny" xfId="0" builtinId="0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2" formatCode="0.0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9" formatCode="dd/mm/yyyy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righ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righ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righ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righ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righ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9" formatCode="dd/mm/yyyy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protection locked="0" hidden="1"/>
    </dxf>
  </dxfs>
  <tableStyles count="0" defaultTableStyle="TableStyleMedium9" defaultPivotStyle="PivotStyleLight16"/>
  <colors>
    <mruColors>
      <color rgb="FFEAEAEA"/>
      <color rgb="FFF8F8F8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s-grid" form="unqualified">
              <xsd:complexType>
                <xsd:sequence minOccurs="0">
                  <xsd:element minOccurs="0" nillable="true" name="Items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date" name="transactionDate" form="unqualified"/>
                        <xsd:element minOccurs="0" nillable="true" type="xsd:date" name="dateOfInvoice" form="unqualified"/>
                        <xsd:element minOccurs="0" nillable="true" type="xsd:string" name="nameOfTaxpayer" form="unqualified"/>
                        <xsd:element minOccurs="0" nillable="true" type="xsd:integer" name="nip" form="unqualified"/>
                        <xsd:element minOccurs="0" nillable="true" type="xsd:boolean" name="selfTrade" form="unqualified"/>
                        <xsd:element minOccurs="0" nillable="true" type="xsd:integer" name="codeCN" form="unqualified"/>
                        <xsd:element minOccurs="0" nillable="true" type="xsd:string" name="userNo" form="unqualified"/>
                        <xsd:element minOccurs="0" nillable="true" type="xsd:integer" name="transactionValue" form="unqualified"/>
                        <xsd:element minOccurs="0" nillable="true" type="xsd:integer" name="amountofTax" form="unqualified"/>
                        <xsd:element minOccurs="0" nillable="true" type="xsd:integer" name="amountofFlatSalary" form="unqualified"/>
                        <xsd:element minOccurs="0" nillable="true" type="xsd:integer" name="taxChargeable" form="unqualified"/>
                        <xsd:element minOccurs="0" nillable="true" type="xsd:integer" name="taxChargeableMAPPING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name="grid-14" form="unqualified">
              <xsd:complexType>
                <xsd:sequence minOccurs="0">
                  <xsd:element minOccurs="0" nillable="true" type="xsd:integer" name="Item-section-prev-page" form="unqualified"/>
                  <xsd:element minOccurs="0" nillable="true" type="xsd:integer" name="Item-section-current-page" form="unqualified"/>
                  <xsd:element minOccurs="0" nillable="true" type="xsd:integer" name="Item-section-next-page" form="unqualified"/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amountofFlatSalaryTotal" form="unqualified"/>
                  <xsd:element minOccurs="0" nillable="true" type="xsd:integer" name="amountofTaxTotal" form="unqualified"/>
                  <xsd:element minOccurs="0" nillable="true" type="xsd:integer" name="transactionsValueTotal" form="unqualified"/>
                  <xsd:element minOccurs="0" nillable="true" type="xsd:integer" name="sumtaxChargeableMAPPING" form="unqualified"/>
                  <xsd:element minOccurs="0" nillable="true" type="xsd:boolean" name="podatnik" form="unqualified"/>
                  <xsd:element minOccurs="0" nillable="true" type="xsd:boolean" name="platnik" form="unqualified"/>
                </xsd:sequence>
              </xsd:complexType>
            </xsd:element>
          </xsd:sequence>
        </xsd:complexType>
      </xsd:element>
    </xsd:schema>
  </Schema>
  <Map ID="11" Name="Item-section_mapa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widencjaVAT14" displayName="EwidencjaVAT14" ref="A3:R7" tableType="xml" totalsRowShown="0" headerRowDxfId="21" dataDxfId="20" connectionId="1">
  <autoFilter ref="A3:R7" xr:uid="{00000000-0009-0000-0100-000001000000}"/>
  <tableColumns count="18">
    <tableColumn id="1" xr3:uid="{00000000-0010-0000-0000-000001000000}" uniqueName="id" name="id" dataDxfId="19">
      <xmlColumnPr mapId="11" xpath="/Item-section/Items-grid/Items-grid-iteration/id" xmlDataType="integer"/>
    </tableColumn>
    <tableColumn id="2" xr3:uid="{00000000-0010-0000-0000-000002000000}" uniqueName="transactionDate" name="transactionDate" dataDxfId="18">
      <xmlColumnPr mapId="11" xpath="/Item-section/Items-grid/Items-grid-iteration/transactionDate" xmlDataType="date"/>
    </tableColumn>
    <tableColumn id="3" xr3:uid="{00000000-0010-0000-0000-000003000000}" uniqueName="nameOfTaxpayer" name="nameOfTaxpayer" dataDxfId="17">
      <xmlColumnPr mapId="11" xpath="/Item-section/Items-grid/Items-grid-iteration/nameOfTaxpayer" xmlDataType="string"/>
    </tableColumn>
    <tableColumn id="4" xr3:uid="{00000000-0010-0000-0000-000004000000}" uniqueName="nip" name="nip" dataDxfId="16">
      <xmlColumnPr mapId="11" xpath="/Item-section/Items-grid/Items-grid-iteration/nip" xmlDataType="integer"/>
    </tableColumn>
    <tableColumn id="5" xr3:uid="{00000000-0010-0000-0000-000005000000}" uniqueName="selfTrade" name="selfTrade" dataDxfId="15">
      <xmlColumnPr mapId="11" xpath="/Item-section/Items-grid/Items-grid-iteration/selfTrade" xmlDataType="boolean"/>
    </tableColumn>
    <tableColumn id="18" xr3:uid="{69AF4B5C-CF07-4C0F-9A2D-88CF44C81F77}" uniqueName="dateOfInvoice" name="dateOfInvoice" dataDxfId="14">
      <xmlColumnPr mapId="11" xpath="/Item-section/Items-grid/Items-grid-iteration/dateOfInvoice" xmlDataType="date"/>
    </tableColumn>
    <tableColumn id="6" xr3:uid="{00000000-0010-0000-0000-000006000000}" uniqueName="codeCN" name="codeCN" dataDxfId="13">
      <xmlColumnPr mapId="11" xpath="/Item-section/Items-grid/Items-grid-iteration/codeCN" xmlDataType="integer"/>
    </tableColumn>
    <tableColumn id="7" xr3:uid="{00000000-0010-0000-0000-000007000000}" uniqueName="userNo" name="userNo" dataDxfId="12">
      <xmlColumnPr mapId="11" xpath="/Item-section/Items-grid/Items-grid-iteration/userNo" xmlDataType="string"/>
    </tableColumn>
    <tableColumn id="8" xr3:uid="{00000000-0010-0000-0000-000008000000}" uniqueName="transactionValue" name="transactionValue" dataDxfId="11">
      <xmlColumnPr mapId="11" xpath="/Item-section/Items-grid/Items-grid-iteration/transactionValue" xmlDataType="integer"/>
    </tableColumn>
    <tableColumn id="9" xr3:uid="{00000000-0010-0000-0000-000009000000}" uniqueName="amountofTax" name="amountofTax" dataDxfId="10">
      <xmlColumnPr mapId="11" xpath="/Item-section/Items-grid/Items-grid-iteration/amountofTax" xmlDataType="integer"/>
    </tableColumn>
    <tableColumn id="10" xr3:uid="{00000000-0010-0000-0000-00000A000000}" uniqueName="amountofFlatSalary" name="amountofFlatSalary" dataDxfId="9">
      <xmlColumnPr mapId="11" xpath="/Item-section/Items-grid/Items-grid-iteration/amountofFlatSalary" xmlDataType="integer"/>
    </tableColumn>
    <tableColumn id="11" xr3:uid="{00000000-0010-0000-0000-00000B000000}" uniqueName="taxChargeable" name="taxChargeable" dataDxfId="8">
      <xmlColumnPr mapId="11" xpath="/Item-section/Items-grid/Items-grid-iteration/taxChargeable" xmlDataType="integer"/>
    </tableColumn>
    <tableColumn id="12" xr3:uid="{00000000-0010-0000-0000-00000C000000}" uniqueName="taxChargeableMAPPING" name="taxChargeableMAPPING" dataDxfId="7">
      <xmlColumnPr mapId="11" xpath="/Item-section/Items-grid/Items-grid-iteration/taxChargeableMAPPING" xmlDataType="integer"/>
    </tableColumn>
    <tableColumn id="13" xr3:uid="{00000000-0010-0000-0000-00000D000000}" uniqueName="13" name="Kolumna1" dataDxfId="6">
      <calculatedColumnFormula>EwidencjaVAT14[[#This Row],[amountofTax]]-EwidencjaVAT14[[#This Row],[amountofFlatSalary]]</calculatedColumnFormula>
    </tableColumn>
    <tableColumn id="14" xr3:uid="{00000000-0010-0000-0000-00000E000000}" uniqueName="14" name="Kolumna2" dataDxfId="5">
      <calculatedColumnFormula>SUMIFS(EwidencjaVAT14[taxChargeable],EwidencjaVAT14[transactionDate],EwidencjaVAT14[[#This Row],[transactionDate]])</calculatedColumnFormula>
    </tableColumn>
    <tableColumn id="15" xr3:uid="{00000000-0010-0000-0000-00000F000000}" uniqueName="15" name="Kolumna3" dataDxfId="4">
      <calculatedColumnFormula>IFERROR(EwidencjaVAT14[[#This Row],[transactionDate]]=EwidencjaVAT14[[#This Row],[Kolumna4]],"FAŁSZ")</calculatedColumnFormula>
    </tableColumn>
    <tableColumn id="16" xr3:uid="{00000000-0010-0000-0000-000010000000}" uniqueName="16" name="Kolumna4" dataDxfId="3">
      <calculatedColumnFormula>(INDIRECT(ADDRESS(MATCH(EwidencjaVAT14[[#This Row],[id]]+1,A:A,0),3,1,1,),TRUE))</calculatedColumnFormula>
    </tableColumn>
    <tableColumn id="17" xr3:uid="{00000000-0010-0000-0000-000011000000}" uniqueName="17" name="Kolumna5" dataDxfId="2">
      <calculatedColumnFormula>IF(EwidencjaVAT14[[#This Row],[Kolumna3]],"",EwidencjaVAT14[[#This Row],[Kolumna2]])</calculatedColumnFormula>
    </tableColumn>
  </tableColumns>
  <tableStyleInfo name="TableStyleMedium15" showFirstColumn="0" showLastColumn="0" showRowStripes="1" showColumnStripes="0"/>
  <extLst>
    <ext xmlns:x14="http://schemas.microsoft.com/office/spreadsheetml/2009/9/main" uri="{504A1905-F514-4f6f-8877-14C23A59335A}">
      <x14:table altTextSummary="Opisy nagłówków tabeli znajdują się w wierszu drugim nagłówka, nad poszczególnymi nagłówkami. "/>
    </ext>
  </extLst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16184BA7-A4BD-4EC1-B04E-46372C87B6BA}" r="E4" connectionId="1">
    <xmlCellPr id="1" xr6:uid="{6FA9CE8D-E5BD-4F73-AF80-EF340E9C159D}" uniqueName="amountofFlatSalaryTotal">
      <xmlPr mapId="11" xpath="/Item-section/grid-13/amountofFlatSalaryTotal" xmlDataType="integer"/>
    </xmlCellPr>
  </singleXmlCell>
  <singleXmlCell id="3" xr6:uid="{954F47DE-8C1C-4937-B9D2-B1F662696469}" r="D4" connectionId="1">
    <xmlCellPr id="1" xr6:uid="{68806F5B-A56F-42CF-936F-4C843AC91EB9}" uniqueName="amountofTaxTotal">
      <xmlPr mapId="11" xpath="/Item-section/grid-13/amountofTaxTotal" xmlDataType="integer"/>
    </xmlCellPr>
  </singleXmlCell>
  <singleXmlCell id="4" xr6:uid="{B4CACE7F-C1AB-4569-A032-CF40C28C6211}" r="C4" connectionId="1">
    <xmlCellPr id="1" xr6:uid="{79E9A403-52BB-4898-8CBD-E621FAF433B3}" uniqueName="transactionsValueTotal">
      <xmlPr mapId="11" xpath="/Item-section/grid-13/transactionsValueTotal" xmlDataType="integer"/>
    </xmlCellPr>
  </singleXmlCell>
  <singleXmlCell id="5" xr6:uid="{820406B3-F367-4450-A7F7-2E9BB57C9084}" r="F4" connectionId="1">
    <xmlCellPr id="1" xr6:uid="{7C2F450D-88A2-47E6-95DA-A81071C54FB6}" uniqueName="sumtaxChargeableMAPPING">
      <xmlPr mapId="11" xpath="/Item-section/grid-13/sumtaxChargeableMAPPING" xmlDataType="integer"/>
    </xmlCellPr>
  </singleXmlCell>
  <singleXmlCell id="6" xr6:uid="{CEEC4E29-7E3C-49D9-8B2F-3C2AEAF64932}" r="A4" connectionId="1">
    <xmlCellPr id="1" xr6:uid="{5E79DB39-AB38-4369-A8EF-0F96E08ECE24}" uniqueName="podatnik">
      <xmlPr mapId="11" xpath="/Item-section/grid-13/podatnik" xmlDataType="boolean"/>
    </xmlCellPr>
  </singleXmlCell>
  <singleXmlCell id="7" xr6:uid="{D5F6D868-6BB6-4D52-BA96-276FF69E461E}" r="B4" connectionId="1">
    <xmlCellPr id="1" xr6:uid="{1FB1CAB9-2DCF-46B9-8B4E-31100F4A97E8}" uniqueName="platnik">
      <xmlPr mapId="11" xpath="/Item-section/grid-13/platnik" xmlDataType="boolean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8" xr6:uid="{147D5E76-88DE-4F15-885B-48EEE9EC1FAE}" r="C1" connectionId="1">
    <xmlCellPr id="1" xr6:uid="{8525985E-6BD5-4650-A07B-BADBC823AFBE}" uniqueName="Item-section-prev-page">
      <xmlPr mapId="11" xpath="/Item-section/grid-14/Item-section-prev-page" xmlDataType="integer"/>
    </xmlCellPr>
  </singleXmlCell>
  <singleXmlCell id="9" xr6:uid="{8B4D5657-4358-494E-A6D7-65CE62B68CBE}" r="C2" connectionId="1">
    <xmlCellPr id="1" xr6:uid="{01FF1451-4437-4D21-AEA9-C10BE8CD8C52}" uniqueName="Item-section-current-page">
      <xmlPr mapId="11" xpath="/Item-section/grid-14/Item-section-current-page" xmlDataType="integer"/>
    </xmlCellPr>
  </singleXmlCell>
  <singleXmlCell id="10" xr6:uid="{FC356230-63A5-4DBC-AEB4-92F9044D158E}" r="C3" connectionId="1">
    <xmlCellPr id="1" xr6:uid="{5E0C820F-A367-473F-AE35-DAA5F2E59D66}" uniqueName="Item-section-next-page">
      <xmlPr mapId="11" xpath="/Item-section/grid-14/Item-section-next-page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1"/>
  <sheetViews>
    <sheetView showGridLines="0" tabSelected="1" workbookViewId="0">
      <pane ySplit="3" topLeftCell="A4" activePane="bottomLeft" state="frozen"/>
      <selection pane="bottomLeft" activeCell="J9" sqref="J9"/>
    </sheetView>
  </sheetViews>
  <sheetFormatPr defaultRowHeight="14.4" x14ac:dyDescent="0.3"/>
  <cols>
    <col min="1" max="1" width="4.88671875" style="1" bestFit="1" customWidth="1"/>
    <col min="2" max="2" width="17.77734375" style="4" bestFit="1" customWidth="1"/>
    <col min="3" max="3" width="18.88671875" style="5" bestFit="1" customWidth="1"/>
    <col min="4" max="4" width="12.109375" style="1" bestFit="1" customWidth="1"/>
    <col min="5" max="5" width="11.6640625" style="3" customWidth="1"/>
    <col min="6" max="6" width="16.21875" style="3" bestFit="1" customWidth="1"/>
    <col min="7" max="7" width="10.44140625" style="1" bestFit="1" customWidth="1"/>
    <col min="8" max="8" width="15.5546875" style="5" bestFit="1" customWidth="1"/>
    <col min="9" max="9" width="18.6640625" style="1" bestFit="1" customWidth="1"/>
    <col min="10" max="10" width="15.109375" style="1" bestFit="1" customWidth="1"/>
    <col min="11" max="11" width="21" style="1" bestFit="1" customWidth="1"/>
    <col min="12" max="12" width="16.33203125" style="1" bestFit="1" customWidth="1"/>
    <col min="13" max="13" width="26" style="1" bestFit="1" customWidth="1"/>
    <col min="14" max="15" width="11.77734375" style="1" hidden="1" customWidth="1"/>
    <col min="16" max="16" width="11.77734375" style="3" hidden="1" customWidth="1"/>
    <col min="17" max="17" width="11.77734375" style="1" hidden="1" customWidth="1"/>
    <col min="18" max="18" width="11.77734375" style="2" hidden="1" customWidth="1"/>
    <col min="19" max="20" width="8.88671875" style="3" customWidth="1"/>
    <col min="21" max="16384" width="8.88671875" style="3"/>
  </cols>
  <sheetData>
    <row r="1" spans="1:18" ht="76.8" customHeight="1" x14ac:dyDescent="0.3">
      <c r="A1" s="39" t="s">
        <v>46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8" ht="90" x14ac:dyDescent="0.3">
      <c r="A2" s="25" t="s">
        <v>11</v>
      </c>
      <c r="B2" s="26" t="s">
        <v>39</v>
      </c>
      <c r="C2" s="27" t="s">
        <v>12</v>
      </c>
      <c r="D2" s="25" t="s">
        <v>13</v>
      </c>
      <c r="E2" s="28" t="s">
        <v>14</v>
      </c>
      <c r="F2" s="28" t="s">
        <v>38</v>
      </c>
      <c r="G2" s="25" t="s">
        <v>15</v>
      </c>
      <c r="H2" s="27" t="s">
        <v>16</v>
      </c>
      <c r="I2" s="25" t="s">
        <v>17</v>
      </c>
      <c r="J2" s="25" t="s">
        <v>40</v>
      </c>
      <c r="K2" s="25" t="s">
        <v>41</v>
      </c>
      <c r="L2" s="25" t="s">
        <v>42</v>
      </c>
      <c r="M2" s="25" t="s">
        <v>43</v>
      </c>
    </row>
    <row r="3" spans="1:18" s="20" customFormat="1" ht="13.8" x14ac:dyDescent="0.25">
      <c r="A3" s="11" t="s">
        <v>0</v>
      </c>
      <c r="B3" s="18" t="s">
        <v>1</v>
      </c>
      <c r="C3" s="13" t="s">
        <v>2</v>
      </c>
      <c r="D3" s="11" t="s">
        <v>3</v>
      </c>
      <c r="E3" s="14" t="s">
        <v>32</v>
      </c>
      <c r="F3" s="14" t="s">
        <v>37</v>
      </c>
      <c r="G3" s="11" t="s">
        <v>4</v>
      </c>
      <c r="H3" s="13" t="s">
        <v>5</v>
      </c>
      <c r="I3" s="11" t="s">
        <v>6</v>
      </c>
      <c r="J3" s="11" t="s">
        <v>7</v>
      </c>
      <c r="K3" s="11" t="s">
        <v>8</v>
      </c>
      <c r="L3" s="11" t="s">
        <v>9</v>
      </c>
      <c r="M3" s="11" t="s">
        <v>10</v>
      </c>
      <c r="N3" s="19" t="s">
        <v>25</v>
      </c>
      <c r="O3" s="19" t="s">
        <v>26</v>
      </c>
      <c r="P3" s="20" t="s">
        <v>27</v>
      </c>
      <c r="Q3" s="19" t="s">
        <v>28</v>
      </c>
      <c r="R3" s="21" t="s">
        <v>29</v>
      </c>
    </row>
    <row r="4" spans="1:18" x14ac:dyDescent="0.3">
      <c r="A4" s="11">
        <v>1</v>
      </c>
      <c r="B4" s="12">
        <v>45413</v>
      </c>
      <c r="C4" s="13" t="s">
        <v>33</v>
      </c>
      <c r="D4" s="11">
        <v>1234567890</v>
      </c>
      <c r="E4" s="20" t="s">
        <v>30</v>
      </c>
      <c r="F4" s="12">
        <v>45047</v>
      </c>
      <c r="G4" s="11">
        <v>27010000</v>
      </c>
      <c r="H4" s="13" t="s">
        <v>36</v>
      </c>
      <c r="I4" s="22">
        <v>10000</v>
      </c>
      <c r="J4" s="22">
        <v>3000</v>
      </c>
      <c r="K4" s="22">
        <v>300</v>
      </c>
      <c r="L4" s="22">
        <v>2700</v>
      </c>
      <c r="M4" s="23">
        <v>5409</v>
      </c>
      <c r="N4" s="15">
        <f>EwidencjaVAT14[[#This Row],[amountofTax]]-EwidencjaVAT14[[#This Row],[amountofFlatSalary]]</f>
        <v>2700</v>
      </c>
      <c r="O4" s="15">
        <f>SUMIFS(EwidencjaVAT14[taxChargeable],EwidencjaVAT14[transactionDate],EwidencjaVAT14[[#This Row],[transactionDate]])</f>
        <v>5409</v>
      </c>
      <c r="P4" s="15" t="b">
        <f ca="1">IFERROR(EwidencjaVAT14[[#This Row],[transactionDate]]=EwidencjaVAT14[[#This Row],[Kolumna4]],"FAŁSZ")</f>
        <v>0</v>
      </c>
      <c r="Q4" s="16" t="str">
        <f ca="1">(INDIRECT(ADDRESS(MATCH(EwidencjaVAT14[[#This Row],[id]]+1,A:A,0),3,1,1,),TRUE))</f>
        <v>Firma B</v>
      </c>
      <c r="R4" s="17">
        <f ca="1">IF(EwidencjaVAT14[[#This Row],[Kolumna3]],"",EwidencjaVAT14[[#This Row],[Kolumna2]])</f>
        <v>5409</v>
      </c>
    </row>
    <row r="5" spans="1:18" x14ac:dyDescent="0.3">
      <c r="A5" s="11">
        <v>2</v>
      </c>
      <c r="B5" s="12">
        <v>45413</v>
      </c>
      <c r="C5" s="13" t="s">
        <v>34</v>
      </c>
      <c r="D5" s="11">
        <v>2345678901</v>
      </c>
      <c r="E5" s="20" t="s">
        <v>30</v>
      </c>
      <c r="F5" s="12">
        <v>45047</v>
      </c>
      <c r="G5" s="11">
        <v>27010000</v>
      </c>
      <c r="H5" s="13" t="s">
        <v>36</v>
      </c>
      <c r="I5" s="22">
        <v>10100</v>
      </c>
      <c r="J5" s="22">
        <v>3010</v>
      </c>
      <c r="K5" s="22">
        <v>301</v>
      </c>
      <c r="L5" s="22">
        <v>2709</v>
      </c>
      <c r="M5" s="23">
        <v>5409</v>
      </c>
      <c r="N5" s="15">
        <f>EwidencjaVAT14[[#This Row],[amountofTax]]-EwidencjaVAT14[[#This Row],[amountofFlatSalary]]</f>
        <v>2709</v>
      </c>
      <c r="O5" s="15">
        <f>SUMIFS(EwidencjaVAT14[taxChargeable],EwidencjaVAT14[transactionDate],EwidencjaVAT14[[#This Row],[transactionDate]])</f>
        <v>5409</v>
      </c>
      <c r="P5" s="15" t="b">
        <f ca="1">IFERROR(EwidencjaVAT14[[#This Row],[transactionDate]]=EwidencjaVAT14[[#This Row],[Kolumna4]],"FAŁSZ")</f>
        <v>0</v>
      </c>
      <c r="Q5" s="15" t="str">
        <f ca="1">(INDIRECT(ADDRESS(MATCH(EwidencjaVAT14[[#This Row],[id]]+1,A:A,0),3,1,1,),TRUE))</f>
        <v>Firma C</v>
      </c>
      <c r="R5" s="17">
        <f ca="1">IF(EwidencjaVAT14[[#This Row],[Kolumna3]],"",EwidencjaVAT14[[#This Row],[Kolumna2]])</f>
        <v>5409</v>
      </c>
    </row>
    <row r="6" spans="1:18" x14ac:dyDescent="0.3">
      <c r="A6" s="11">
        <v>3</v>
      </c>
      <c r="B6" s="12">
        <v>45414</v>
      </c>
      <c r="C6" s="11" t="s">
        <v>35</v>
      </c>
      <c r="D6" s="11">
        <v>3456789012</v>
      </c>
      <c r="E6" s="20" t="s">
        <v>30</v>
      </c>
      <c r="F6" s="12">
        <v>45048</v>
      </c>
      <c r="G6" s="11">
        <v>27010000</v>
      </c>
      <c r="H6" s="13" t="s">
        <v>36</v>
      </c>
      <c r="I6" s="22">
        <v>10200</v>
      </c>
      <c r="J6" s="22">
        <v>3020</v>
      </c>
      <c r="K6" s="22">
        <v>302</v>
      </c>
      <c r="L6" s="24">
        <v>2718</v>
      </c>
      <c r="M6" s="24">
        <v>6318</v>
      </c>
      <c r="N6" s="15">
        <f>EwidencjaVAT14[[#This Row],[amountofTax]]-EwidencjaVAT14[[#This Row],[amountofFlatSalary]]</f>
        <v>2718</v>
      </c>
      <c r="O6" s="15">
        <f>SUMIFS(EwidencjaVAT14[taxChargeable],EwidencjaVAT14[transactionDate],EwidencjaVAT14[[#This Row],[transactionDate]])</f>
        <v>5438</v>
      </c>
      <c r="P6" s="15" t="b">
        <f ca="1">IFERROR(EwidencjaVAT14[[#This Row],[transactionDate]]=EwidencjaVAT14[[#This Row],[Kolumna4]],"FAŁSZ")</f>
        <v>0</v>
      </c>
      <c r="Q6" s="16" t="str">
        <f ca="1">(INDIRECT(ADDRESS(MATCH(EwidencjaVAT14[[#This Row],[id]]+1,A:A,0),3,1,1,),TRUE))</f>
        <v>Firma A</v>
      </c>
      <c r="R6" s="17">
        <f ca="1">IF(EwidencjaVAT14[[#This Row],[Kolumna3]],"",EwidencjaVAT14[[#This Row],[Kolumna2]])</f>
        <v>5438</v>
      </c>
    </row>
    <row r="7" spans="1:18" x14ac:dyDescent="0.3">
      <c r="A7" s="11">
        <v>4</v>
      </c>
      <c r="B7" s="12">
        <v>45414</v>
      </c>
      <c r="C7" s="13" t="s">
        <v>33</v>
      </c>
      <c r="D7" s="11">
        <v>1234567890</v>
      </c>
      <c r="E7" s="20" t="s">
        <v>30</v>
      </c>
      <c r="F7" s="12">
        <v>45048</v>
      </c>
      <c r="G7" s="11">
        <v>27010000</v>
      </c>
      <c r="H7" s="13" t="s">
        <v>36</v>
      </c>
      <c r="I7" s="22">
        <v>10300</v>
      </c>
      <c r="J7" s="22">
        <v>3030</v>
      </c>
      <c r="K7" s="22">
        <v>303</v>
      </c>
      <c r="L7" s="22">
        <v>2720</v>
      </c>
      <c r="M7" s="23">
        <v>6318</v>
      </c>
      <c r="N7" s="15">
        <f>EwidencjaVAT14[[#This Row],[amountofTax]]-EwidencjaVAT14[[#This Row],[amountofFlatSalary]]</f>
        <v>2727</v>
      </c>
      <c r="O7" s="15">
        <f>SUMIFS(EwidencjaVAT14[taxChargeable],EwidencjaVAT14[transactionDate],EwidencjaVAT14[[#This Row],[transactionDate]])</f>
        <v>5438</v>
      </c>
      <c r="P7" s="15" t="str">
        <f ca="1">IFERROR(EwidencjaVAT14[[#This Row],[transactionDate]]=EwidencjaVAT14[[#This Row],[Kolumna4]],"FAŁSZ")</f>
        <v>FAŁSZ</v>
      </c>
      <c r="Q7" s="16" t="e">
        <f ca="1">(INDIRECT(ADDRESS(MATCH(EwidencjaVAT14[[#This Row],[id]]+1,A:A,0),3,1,1,),TRUE))</f>
        <v>#N/A</v>
      </c>
      <c r="R7" s="17">
        <f ca="1">IF(EwidencjaVAT14[[#This Row],[Kolumna3]],"",EwidencjaVAT14[[#This Row],[Kolumna2]])</f>
        <v>5438</v>
      </c>
    </row>
    <row r="8" spans="1:18" x14ac:dyDescent="0.3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x14ac:dyDescent="0.3">
      <c r="A9" s="8"/>
      <c r="B9" s="10"/>
      <c r="C9" s="7"/>
      <c r="D9" s="8"/>
      <c r="E9" s="9"/>
      <c r="F9" s="9"/>
      <c r="G9" s="8"/>
      <c r="H9" s="7"/>
      <c r="I9" s="8"/>
      <c r="J9" s="8"/>
      <c r="K9" s="8"/>
      <c r="L9" s="8"/>
      <c r="M9" s="8"/>
    </row>
    <row r="10" spans="1:18" x14ac:dyDescent="0.3">
      <c r="M10" s="3"/>
    </row>
    <row r="11" spans="1:18" x14ac:dyDescent="0.3">
      <c r="M11" s="6"/>
    </row>
  </sheetData>
  <sheetProtection algorithmName="SHA-512" hashValue="g7P8vQqp9NMx6+I7TV5W4JLsWCYzmSZjkXO4eilsx22EIHh2u6+k5EYuEqwfyYJQErTkxpRhygbZn80LrRiPtg==" saltValue="QXlltc4NTa4wk3o2IjmDYg==" spinCount="100000" sheet="1" formatCells="0" formatRows="0" insertRows="0" deleteRows="0"/>
  <mergeCells count="1">
    <mergeCell ref="A1:M1"/>
  </mergeCells>
  <conditionalFormatting sqref="B4:B7 F4:G7">
    <cfRule type="containsBlanks" dxfId="1" priority="23">
      <formula>LEN(TRIM(B4))=0</formula>
    </cfRule>
  </conditionalFormatting>
  <conditionalFormatting sqref="C4:D7">
    <cfRule type="containsText" dxfId="0" priority="22" operator="containsText" text="uzupełnij">
      <formula>NOT(ISERROR(SEARCH("uzupełnij",C4)))</formula>
    </cfRule>
  </conditionalFormatting>
  <pageMargins left="0.19685039370078741" right="0.19685039370078741" top="0.19685039370078741" bottom="0.19685039370078741" header="0.19685039370078741" footer="0.19685039370078741"/>
  <pageSetup paperSize="9" scale="62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CB30BF-2597-4F46-8D4B-7E0C09BAF8A4}">
          <x14:formula1>
            <xm:f>Tech!$A$1:$A$2</xm:f>
          </x14:formula1>
          <xm:sqref>E4:E7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F3846-8212-4AF3-8989-77D1A88034C2}">
  <dimension ref="A1:F4"/>
  <sheetViews>
    <sheetView showGridLines="0" workbookViewId="0">
      <selection activeCell="L16" sqref="L16"/>
    </sheetView>
  </sheetViews>
  <sheetFormatPr defaultRowHeight="13.8" x14ac:dyDescent="0.25"/>
  <cols>
    <col min="1" max="1" width="13.88671875" style="31" customWidth="1"/>
    <col min="2" max="2" width="12.109375" style="31" customWidth="1"/>
    <col min="3" max="3" width="22.21875" style="31" bestFit="1" customWidth="1"/>
    <col min="4" max="4" width="17.77734375" style="31" bestFit="1" customWidth="1"/>
    <col min="5" max="5" width="23.5546875" style="31" bestFit="1" customWidth="1"/>
    <col min="6" max="6" width="27.5546875" style="31" bestFit="1" customWidth="1"/>
    <col min="7" max="16384" width="8.88671875" style="31"/>
  </cols>
  <sheetData>
    <row r="1" spans="1:6" ht="33.6" customHeight="1" x14ac:dyDescent="0.25">
      <c r="A1" s="32" t="s">
        <v>45</v>
      </c>
    </row>
    <row r="2" spans="1:6" ht="57.6" customHeight="1" x14ac:dyDescent="0.25">
      <c r="A2" s="33" t="s">
        <v>52</v>
      </c>
      <c r="B2" s="33" t="s">
        <v>53</v>
      </c>
      <c r="C2" s="34" t="s">
        <v>22</v>
      </c>
      <c r="D2" s="34" t="s">
        <v>23</v>
      </c>
      <c r="E2" s="34" t="s">
        <v>24</v>
      </c>
      <c r="F2" s="34" t="s">
        <v>44</v>
      </c>
    </row>
    <row r="3" spans="1:6" x14ac:dyDescent="0.25">
      <c r="A3" s="37" t="s">
        <v>47</v>
      </c>
      <c r="B3" s="37" t="s">
        <v>51</v>
      </c>
      <c r="C3" s="38" t="s">
        <v>18</v>
      </c>
      <c r="D3" s="38" t="s">
        <v>19</v>
      </c>
      <c r="E3" s="38" t="s">
        <v>20</v>
      </c>
      <c r="F3" s="38" t="s">
        <v>21</v>
      </c>
    </row>
    <row r="4" spans="1:6" x14ac:dyDescent="0.25">
      <c r="A4" s="35" t="s">
        <v>30</v>
      </c>
      <c r="B4" s="35" t="s">
        <v>30</v>
      </c>
      <c r="C4" s="36">
        <f>SUM(EwidencjaVAT14[transactionValue])</f>
        <v>40600</v>
      </c>
      <c r="D4" s="36">
        <f>SUM(EwidencjaVAT14[amountofTax])</f>
        <v>12060</v>
      </c>
      <c r="E4" s="36">
        <f>SUM(EwidencjaVAT14[amountofFlatSalary])</f>
        <v>1206</v>
      </c>
      <c r="F4" s="36">
        <f>SUM(EwidencjaVAT14[taxChargeable])</f>
        <v>10847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6B12C0-D3FF-4BAB-9A21-93C4BE9C1AB6}">
          <x14:formula1>
            <xm:f>Tech!$A$1:$A$2</xm:f>
          </x14:formula1>
          <xm:sqref>A4:B4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456CD-6A10-4DF0-92E7-F8381F6E8DF6}">
  <dimension ref="A1:G9"/>
  <sheetViews>
    <sheetView workbookViewId="0">
      <selection activeCell="E4" sqref="E4"/>
    </sheetView>
  </sheetViews>
  <sheetFormatPr defaultRowHeight="14.4" x14ac:dyDescent="0.3"/>
  <cols>
    <col min="2" max="2" width="24.33203125" bestFit="1" customWidth="1"/>
    <col min="3" max="3" width="2.6640625" bestFit="1" customWidth="1"/>
  </cols>
  <sheetData>
    <row r="1" spans="1:7" x14ac:dyDescent="0.3">
      <c r="A1" t="s">
        <v>30</v>
      </c>
      <c r="B1" s="30" t="s">
        <v>48</v>
      </c>
      <c r="C1" s="29" t="s">
        <v>54</v>
      </c>
    </row>
    <row r="2" spans="1:7" x14ac:dyDescent="0.3">
      <c r="A2" t="s">
        <v>31</v>
      </c>
      <c r="B2" s="30" t="s">
        <v>49</v>
      </c>
      <c r="C2" s="29" t="s">
        <v>55</v>
      </c>
    </row>
    <row r="3" spans="1:7" x14ac:dyDescent="0.3">
      <c r="B3" s="30" t="s">
        <v>50</v>
      </c>
      <c r="C3" s="29" t="s">
        <v>56</v>
      </c>
    </row>
    <row r="9" spans="1:7" x14ac:dyDescent="0.3">
      <c r="G9" t="s">
        <v>30</v>
      </c>
    </row>
  </sheetData>
  <dataValidations count="1">
    <dataValidation type="list" allowBlank="1" showInputMessage="1" showErrorMessage="1" sqref="G9" xr:uid="{AD221B6B-9E55-4E5C-8CDA-A0ADAF51347C}">
      <formula1>$A$1:$A$2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Ewidencja VAT-14 (4)</vt:lpstr>
      <vt:lpstr>Podsumowanie ewidencji</vt:lpstr>
      <vt:lpstr>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Ewidencja VAT-14 wersja 4</dc:title>
  <dc:creator/>
  <cp:lastModifiedBy/>
  <dcterms:created xsi:type="dcterms:W3CDTF">2006-09-22T13:37:51Z</dcterms:created>
  <dcterms:modified xsi:type="dcterms:W3CDTF">2024-06-19T07:48:58Z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2023-01-10T12:59:36.2080548+01:00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GRN-c5de3fca-f1e2-4dc4-8f78-2dfa296b66d9</vt:lpwstr>
  </property>
  <property fmtid="{D5CDD505-2E9C-101B-9397-08002B2CF9AE}" pid="7" name="MFHash">
    <vt:lpwstr>4AKJLDvLkwXQOacoH71ehFzxYVEpXBBhSDGBNI2A3/U=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