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SingleCells1.xml" ContentType="application/vnd.openxmlformats-officedocument.spreadsheetml.tableSingleCell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CD641BB-DA93-423E-A374-6805FFECFCE8}" xr6:coauthVersionLast="47" xr6:coauthVersionMax="47" xr10:uidLastSave="{00000000-0000-0000-0000-000000000000}"/>
  <bookViews>
    <workbookView xWindow="42240" yWindow="3030" windowWidth="28800" windowHeight="15345" xr2:uid="{00000000-000D-0000-FFFF-FFFF00000000}"/>
  </bookViews>
  <sheets>
    <sheet name="Ewidencja VAT-14 (3)" sheetId="1" r:id="rId1"/>
    <sheet name="Podsumowanie ewidencji" sheetId="2" r:id="rId2"/>
    <sheet name="Tech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H7" i="1"/>
  <c r="C4" i="2" s="1"/>
  <c r="I7" i="1"/>
  <c r="J7" i="1"/>
  <c r="D4" i="2"/>
  <c r="A6" i="1" l="1"/>
  <c r="A7" i="1"/>
  <c r="A4" i="1"/>
  <c r="A5" i="1"/>
  <c r="M7" i="1"/>
  <c r="K7" i="1" s="1"/>
  <c r="M6" i="1"/>
  <c r="K6" i="1" s="1"/>
  <c r="P7" i="1"/>
  <c r="N7" i="1" l="1"/>
  <c r="N6" i="1"/>
  <c r="O7" i="1" l="1"/>
  <c r="M5" i="1"/>
  <c r="M4" i="1"/>
  <c r="K4" i="1" s="1"/>
  <c r="P6" i="1"/>
  <c r="P4" i="1"/>
  <c r="P5" i="1"/>
  <c r="O6" i="1" l="1"/>
  <c r="Q6" i="1" s="1"/>
  <c r="L6" i="1" s="1"/>
  <c r="Q7" i="1"/>
  <c r="L7" i="1" s="1"/>
  <c r="K5" i="1"/>
  <c r="F4" i="2" s="1"/>
  <c r="O5" i="1"/>
  <c r="O4" i="1"/>
  <c r="N5" i="1" l="1"/>
  <c r="Q5" i="1" s="1"/>
  <c r="L5" i="1" s="1"/>
  <c r="N4" i="1"/>
  <c r="Q4" i="1" s="1"/>
  <c r="L4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6E3F0A9-0638-4A81-8FFE-1CD1007A8B46}" name="test_vat14" type="4" refreshedVersion="0" background="1">
    <webPr xml="1" sourceData="1" url="C:\Users\CFNQ.MF\Desktop\nowa ewidencja vat-14\test_vat14.xml" htmlTables="1" htmlFormat="all"/>
  </connection>
  <connection id="2" xr16:uid="{28C5C9D6-C482-43E8-A4DA-DBB92441B96C}" name="test_vat14_20230110" type="4" refreshedVersion="0" background="1">
    <webPr xml="1" sourceData="1" url="C:\Users\CFNQ.MF\Desktop\WCAG_specyfikacje\Ewidencje\VAT-14\ZF2_ewidencja_VAT14_wersja_3_20230110\test_vat14_20230110.xml" htmlTables="1" htmlFormat="all"/>
  </connection>
  <connection id="3" xr16:uid="{00000000-0015-0000-FFFF-FFFF00000000}" name="testVAT14" type="4" refreshedVersion="0" background="1">
    <webPr xml="1" sourceData="1" url="G:\testVAT14.xml" htmlTables="1" htmlFormat="all"/>
  </connection>
  <connection id="4" xr16:uid="{F3A9E3B4-0DBA-48D3-BC94-8F8A8A5F02D3}" name="vat-14_eksport_new" type="4" refreshedVersion="0" background="1">
    <webPr xml="1" sourceData="1" url="D:\DOKUMENTY_AP\CEPIK_2.0\ZZ_wza_wzb\generowanie_XML\VAT-14\vat-14_eksport_new.xml" htmlTables="1" htmlFormat="all"/>
  </connection>
  <connection id="5" xr16:uid="{660B6577-F5BF-42C4-9E8B-2B12E38B9ADF}" name="vat-14_eksport_new_v2021_grid" type="4" refreshedVersion="0" background="1">
    <webPr xml="1" sourceData="1" url="D:\DOKUMENTY_AP\CEPIK_2.0\ZZ_wza_wzb\generowanie_XML\VAT-14\vat-14_eksport_new_v2021_grid.xml" htmlTables="1" htmlFormat="all"/>
  </connection>
  <connection id="6" xr16:uid="{71CA60D6-81FC-4ACA-BB0A-32B5DE78D1A3}" name="vat-14_eksport_new_v2021_zablokowany" type="4" refreshedVersion="0" background="1">
    <webPr xml="1" sourceData="1" url="D:\DOKUMENTY_AP\CEPIK_2.0\ZZ_wza_wzb\generowanie_XML\VAT-14\vat-14_eksport_new_v2021_zablokowany.xml" htmlTables="1" htmlFormat="all"/>
  </connection>
</connections>
</file>

<file path=xl/sharedStrings.xml><?xml version="1.0" encoding="utf-8"?>
<sst xmlns="http://schemas.openxmlformats.org/spreadsheetml/2006/main" count="56" uniqueCount="49">
  <si>
    <t>id</t>
  </si>
  <si>
    <t>transactionDate</t>
  </si>
  <si>
    <t>nameOfTaxpayer</t>
  </si>
  <si>
    <t>nip</t>
  </si>
  <si>
    <t>codeCN</t>
  </si>
  <si>
    <t>userNo</t>
  </si>
  <si>
    <t>transactionValue</t>
  </si>
  <si>
    <t>amountofTax</t>
  </si>
  <si>
    <t>amountofFlatSalary</t>
  </si>
  <si>
    <t>taxChargeable</t>
  </si>
  <si>
    <t>taxChargeableMAPPING</t>
  </si>
  <si>
    <t>podatnik</t>
  </si>
  <si>
    <t>platnik</t>
  </si>
  <si>
    <t>L.p.</t>
  </si>
  <si>
    <t>Data Transakcji</t>
  </si>
  <si>
    <t>Nazwa podatnika</t>
  </si>
  <si>
    <t>NIP</t>
  </si>
  <si>
    <t>Transakcja własna</t>
  </si>
  <si>
    <t>Kod CN</t>
  </si>
  <si>
    <t>Numer akcyzowy</t>
  </si>
  <si>
    <t>Wartość transakcji w zł</t>
  </si>
  <si>
    <t>Kwota podatku należnego w zł</t>
  </si>
  <si>
    <t>Kwota zryczałtowanego wynagrodzenia płatnika w zł</t>
  </si>
  <si>
    <t>Kwota podatku należnego pomniejszona o zryczałtowane wynagrodzenie płatnika w zł</t>
  </si>
  <si>
    <t>transactionsValueTotal</t>
  </si>
  <si>
    <t>amountofTaxTotal</t>
  </si>
  <si>
    <t>amountofFlatSalaryTotal</t>
  </si>
  <si>
    <t>sumtaxChargeableMAPPING</t>
  </si>
  <si>
    <t>Kolumna1</t>
  </si>
  <si>
    <t>Kolumna2</t>
  </si>
  <si>
    <t>Kolumna3</t>
  </si>
  <si>
    <t>Kolumna4</t>
  </si>
  <si>
    <t>Kolumna5</t>
  </si>
  <si>
    <t>false</t>
  </si>
  <si>
    <t>true</t>
  </si>
  <si>
    <t>selfTrade</t>
  </si>
  <si>
    <t>Dzienna kwota podatku należnego pomniejszona o zryczałtowane wynagrodzenie płatnika w zł</t>
  </si>
  <si>
    <t>Firma A</t>
  </si>
  <si>
    <t>Firma B</t>
  </si>
  <si>
    <t>Firma C</t>
  </si>
  <si>
    <t>PL34567890123</t>
  </si>
  <si>
    <t>Arkusz zawiera tabelę EwidencjaVAT14, która rozpoczyna się od trzeciego wiersza arkusza.
W drugim wierszu arkusza znajdują się opisy kolumn tabeli.
W kolejnych wierszach tabeli podaj informacje o poszczególnych transakcjach, które dotyczą podatku VAT-14. 
Uzupełnij również arkusz Podsumowanie ewidencji.</t>
  </si>
  <si>
    <t>Czy podatnik?</t>
  </si>
  <si>
    <t>Czy płatnik?</t>
  </si>
  <si>
    <t>Wypełnij pozycje B2 oraz B4 - wybierz wartości z listy rozwijanej</t>
  </si>
  <si>
    <t>Suma wartości 
transakcji w zł</t>
  </si>
  <si>
    <t>Suma kwot zzz
podatku należnego w zł</t>
  </si>
  <si>
    <t>Suma kwot 
zryczałtowanego 
wynagrodzenia płatnika w zł</t>
  </si>
  <si>
    <t>Suma podatku 
należnego pomniejszona o 
zryczałtowane wynagrodzenie płatnika w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</si>
</sst>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/dd;@"/>
    <numFmt numFmtId="165" formatCode="yyyy\-mm\-dd;@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4"/>
      <color theme="1"/>
      <name val="Lato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Lato"/>
      <family val="2"/>
      <charset val="238"/>
    </font>
    <font>
      <sz val="11"/>
      <color theme="0"/>
      <name val="Lato"/>
      <family val="2"/>
      <charset val="238"/>
    </font>
    <font>
      <b/>
      <sz val="11"/>
      <color theme="0"/>
      <name val="Lat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AEAE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" fontId="0" fillId="0" borderId="0" xfId="0" applyNumberFormat="1" applyProtection="1">
      <protection locked="0" hidden="1"/>
    </xf>
    <xf numFmtId="1" fontId="0" fillId="0" borderId="0" xfId="0" applyNumberFormat="1" applyAlignment="1" applyProtection="1">
      <alignment horizontal="center"/>
      <protection locked="0" hidden="1"/>
    </xf>
    <xf numFmtId="14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0" fontId="0" fillId="0" borderId="0" xfId="0" applyProtection="1">
      <protection locked="0" hidden="1"/>
    </xf>
    <xf numFmtId="164" fontId="0" fillId="0" borderId="0" xfId="0" applyNumberFormat="1" applyProtection="1">
      <protection locked="0" hidden="1"/>
    </xf>
    <xf numFmtId="49" fontId="0" fillId="0" borderId="0" xfId="0" applyNumberFormat="1" applyProtection="1">
      <protection locked="0" hidden="1"/>
    </xf>
    <xf numFmtId="1" fontId="2" fillId="0" borderId="0" xfId="0" applyNumberFormat="1" applyFont="1" applyProtection="1">
      <protection locked="0" hidden="1"/>
    </xf>
    <xf numFmtId="1" fontId="3" fillId="0" borderId="0" xfId="0" applyNumberFormat="1" applyFont="1" applyProtection="1">
      <protection locked="0" hidden="1"/>
    </xf>
    <xf numFmtId="49" fontId="3" fillId="0" borderId="0" xfId="0" applyNumberFormat="1" applyFont="1" applyProtection="1">
      <protection locked="0" hidden="1"/>
    </xf>
    <xf numFmtId="0" fontId="3" fillId="0" borderId="0" xfId="0" applyFont="1" applyProtection="1">
      <protection locked="0" hidden="1"/>
    </xf>
    <xf numFmtId="49" fontId="3" fillId="0" borderId="0" xfId="0" applyNumberFormat="1" applyFont="1" applyAlignment="1" applyProtection="1">
      <alignment vertical="top"/>
      <protection locked="0" hidden="1"/>
    </xf>
    <xf numFmtId="3" fontId="3" fillId="0" borderId="0" xfId="0" applyNumberFormat="1" applyFont="1" applyProtection="1">
      <protection locked="0" hidden="1"/>
    </xf>
    <xf numFmtId="164" fontId="6" fillId="3" borderId="2" xfId="0" applyNumberFormat="1" applyFont="1" applyFill="1" applyBorder="1" applyAlignment="1" applyProtection="1">
      <alignment horizontal="left" vertical="top" wrapText="1"/>
      <protection locked="0" hidden="1"/>
    </xf>
    <xf numFmtId="1" fontId="7" fillId="4" borderId="0" xfId="0" applyNumberFormat="1" applyFont="1" applyFill="1" applyAlignment="1" applyProtection="1">
      <alignment horizontal="left" vertical="top"/>
      <protection locked="0" hidden="1"/>
    </xf>
    <xf numFmtId="164" fontId="7" fillId="4" borderId="0" xfId="0" applyNumberFormat="1" applyFont="1" applyFill="1" applyProtection="1">
      <protection locked="0" hidden="1"/>
    </xf>
    <xf numFmtId="49" fontId="7" fillId="4" borderId="0" xfId="0" applyNumberFormat="1" applyFont="1" applyFill="1" applyProtection="1">
      <protection locked="0" hidden="1"/>
    </xf>
    <xf numFmtId="1" fontId="7" fillId="4" borderId="0" xfId="0" applyNumberFormat="1" applyFont="1" applyFill="1" applyProtection="1">
      <protection locked="0" hidden="1"/>
    </xf>
    <xf numFmtId="0" fontId="7" fillId="4" borderId="0" xfId="0" applyFont="1" applyFill="1" applyProtection="1">
      <protection locked="0" hidden="1"/>
    </xf>
    <xf numFmtId="1" fontId="2" fillId="0" borderId="0" xfId="0" applyNumberFormat="1" applyFont="1" applyBorder="1" applyProtection="1">
      <protection locked="0" hidden="1"/>
    </xf>
    <xf numFmtId="0" fontId="6" fillId="3" borderId="1" xfId="0" applyFont="1" applyFill="1" applyBorder="1" applyAlignment="1" applyProtection="1">
      <alignment horizontal="left" vertical="top" wrapText="1"/>
      <protection locked="0" hidden="1"/>
    </xf>
    <xf numFmtId="165" fontId="3" fillId="0" borderId="0" xfId="0" applyNumberFormat="1" applyFont="1" applyAlignment="1" applyProtection="1">
      <alignment horizontal="right" vertical="top"/>
      <protection locked="0" hidden="1"/>
    </xf>
    <xf numFmtId="3" fontId="3" fillId="0" borderId="0" xfId="0" applyNumberFormat="1" applyFont="1" applyAlignment="1" applyProtection="1">
      <alignment horizontal="right" vertical="top"/>
      <protection locked="0" hidden="1"/>
    </xf>
    <xf numFmtId="0" fontId="8" fillId="4" borderId="1" xfId="0" applyFont="1" applyFill="1" applyBorder="1"/>
    <xf numFmtId="1" fontId="8" fillId="4" borderId="1" xfId="0" applyNumberFormat="1" applyFont="1" applyFill="1" applyBorder="1" applyAlignment="1" applyProtection="1">
      <alignment horizontal="left" vertical="top"/>
      <protection locked="0" hidden="1"/>
    </xf>
    <xf numFmtId="0" fontId="3" fillId="5" borderId="1" xfId="0" applyFont="1" applyFill="1" applyBorder="1" applyProtection="1">
      <protection locked="0" hidden="1"/>
    </xf>
    <xf numFmtId="1" fontId="3" fillId="5" borderId="1" xfId="0" applyNumberFormat="1" applyFont="1" applyFill="1" applyBorder="1" applyAlignment="1" applyProtection="1">
      <alignment horizontal="left" vertical="top"/>
      <protection locked="0" hidden="1"/>
    </xf>
    <xf numFmtId="1" fontId="1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" fontId="4" fillId="0" borderId="0" xfId="0" applyNumberFormat="1" applyFont="1" applyAlignment="1" applyProtection="1">
      <alignment wrapText="1"/>
      <protection locked="0" hidden="1"/>
    </xf>
    <xf numFmtId="0" fontId="5" fillId="0" borderId="0" xfId="0" applyFont="1" applyAlignment="1"/>
    <xf numFmtId="0" fontId="4" fillId="0" borderId="3" xfId="0" applyFont="1" applyBorder="1" applyAlignment="1"/>
    <xf numFmtId="0" fontId="0" fillId="0" borderId="3" xfId="0" applyBorder="1" applyAlignment="1"/>
  </cellXfs>
  <cellStyles count="1">
    <cellStyle name="Normalny" xfId="0" builtinId="0"/>
  </cellStyles>
  <dxfs count="25">
    <dxf>
      <font>
        <color auto="1"/>
      </font>
      <fill>
        <patternFill>
          <bgColor rgb="FFFF0000"/>
        </patternFill>
      </fill>
    </dxf>
    <dxf>
      <numFmt numFmtId="2" formatCode="0.00"/>
      <protection locked="0" hidden="1"/>
    </dxf>
    <dxf>
      <numFmt numFmtId="19" formatCode="dd/mm/yyyy"/>
      <protection locked="0" hidden="1"/>
    </dxf>
    <dxf>
      <numFmt numFmtId="1" formatCode="0"/>
      <protection locked="0" hidden="1"/>
    </dxf>
    <dxf>
      <numFmt numFmtId="1" formatCode="0"/>
      <protection locked="0" hidden="1"/>
    </dxf>
    <dxf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3" formatCode="#,##0"/>
      <alignment horizontal="right" vertical="bottom" textRotation="0" wrapText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3" formatCode="#,##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30" formatCode="@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64" formatCode="yyyy/mm/dd;@"/>
      <protection locked="0" hidden="1"/>
    </dxf>
    <dxf>
      <font>
        <strike val="0"/>
        <outline val="0"/>
        <shadow val="0"/>
        <u val="none"/>
        <vertAlign val="baseline"/>
        <sz val="11"/>
        <name val="Lato"/>
        <family val="2"/>
        <charset val="238"/>
        <scheme val="none"/>
      </font>
      <numFmt numFmtId="1" formatCode="0"/>
      <protection locked="0" hidden="1"/>
    </dxf>
    <dxf>
      <protection locked="0" hidden="1"/>
    </dxf>
    <dxf>
      <protection locked="0" hidden="1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s-grid" form="unqualified">
              <xsd:complexType>
                <xsd:sequence minOccurs="0">
                  <xsd:element minOccurs="0" nillable="true" name="Items-grid-iteration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date" name="transactionDate" form="unqualified"/>
                        <xsd:element minOccurs="0" nillable="true" type="xsd:string" name="nameOfTaxpayer" form="unqualified"/>
                        <xsd:element minOccurs="0" nillable="true" type="xsd:integer" name="nip" form="unqualified"/>
                        <xsd:element minOccurs="0" nillable="true" type="xsd:boolean" name="selfTrade" form="unqualified"/>
                        <xsd:element minOccurs="0" nillable="true" type="xsd:integer" name="codeCN" form="unqualified"/>
                        <xsd:element minOccurs="0" nillable="true" type="xsd:string" name="userNo" form="unqualified"/>
                        <xsd:element minOccurs="0" nillable="true" type="xsd:integer" name="transactionValue" form="unqualified"/>
                        <xsd:element minOccurs="0" nillable="true" type="xsd:integer" name="amountofTax" form="unqualified"/>
                        <xsd:element minOccurs="0" nillable="true" type="xsd:integer" name="amountofFlatSalary" form="unqualified"/>
                        <xsd:element minOccurs="0" nillable="true" type="xsd:integer" name="taxChargeable" form="unqualified"/>
                        <xsd:element minOccurs="0" nillable="true" type="xsd:string" name="taxChargeableMAPPING" form="unqualified"/>
                      </xsd:sequence>
                    </xsd:complexType>
                  </xsd:element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string" name="amountofFlatSalaryTotal" form="unqualified"/>
                  <xsd:element minOccurs="0" nillable="true" type="xsd:string" name="amountofTaxTotal" form="unqualified"/>
                  <xsd:element minOccurs="0" nillable="true" type="xsd:string" name="transactionsValueTotal" form="unqualified"/>
                  <xsd:element minOccurs="0" nillable="true" type="xsd:string" name="sumtaxChargeableMAPPING" form="unqualified"/>
                  <xsd:element minOccurs="0" nillable="true" type="xsd:boolean" name="podatnik" form="unqualified"/>
                  <xsd:element minOccurs="0" nillable="true" type="xsd:boolean" name="platnik" form="unqualified"/>
                </xsd:sequence>
              </xsd:complexType>
            </xsd:element>
          </xsd:sequence>
        </xsd:complexType>
      </xsd:element>
    </xsd:schema>
  </Schema>
  <Map ID="6" Name="Item-section_mapa" RootElement="Item-section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widencjaVat14" displayName="EwidencjaVat14" ref="A3:Q7" tableType="xml" totalsRowShown="0" headerRowDxfId="19" dataDxfId="18" connectionId="2">
  <autoFilter ref="A3:Q7" xr:uid="{00000000-0009-0000-0100-000001000000}"/>
  <tableColumns count="17">
    <tableColumn id="1" xr3:uid="{00000000-0010-0000-0000-000001000000}" uniqueName="id" name="id" dataDxfId="17">
      <calculatedColumnFormula>SUBTOTAL(3,$B$4:B4)</calculatedColumnFormula>
      <xmlColumnPr mapId="6" xpath="/Item-section/Items-grid/Items-grid-iteration/id" xmlDataType="integer"/>
    </tableColumn>
    <tableColumn id="2" xr3:uid="{00000000-0010-0000-0000-000002000000}" uniqueName="transactionDate" name="transactionDate" dataDxfId="16">
      <xmlColumnPr mapId="6" xpath="/Item-section/Items-grid/Items-grid-iteration/transactionDate" xmlDataType="date"/>
    </tableColumn>
    <tableColumn id="3" xr3:uid="{00000000-0010-0000-0000-000003000000}" uniqueName="nameOfTaxpayer" name="nameOfTaxpayer" dataDxfId="15">
      <calculatedColumnFormula>IF('Podsumowanie ewidencji'!#REF!="true","uzupełnij","")</calculatedColumnFormula>
      <xmlColumnPr mapId="6" xpath="/Item-section/Items-grid/Items-grid-iteration/nameOfTaxpayer" xmlDataType="string"/>
    </tableColumn>
    <tableColumn id="4" xr3:uid="{00000000-0010-0000-0000-000004000000}" uniqueName="nip" name="nip" dataDxfId="14">
      <calculatedColumnFormula>IF('Podsumowanie ewidencji'!#REF!="true","uzupełnij","")</calculatedColumnFormula>
      <xmlColumnPr mapId="6" xpath="/Item-section/Items-grid/Items-grid-iteration/nip" xmlDataType="integer"/>
    </tableColumn>
    <tableColumn id="5" xr3:uid="{00000000-0010-0000-0000-000005000000}" uniqueName="selfTrade" name="selfTrade" dataDxfId="13">
      <xmlColumnPr mapId="6" xpath="/Item-section/Items-grid/Items-grid-iteration/selfTrade" xmlDataType="boolean"/>
    </tableColumn>
    <tableColumn id="6" xr3:uid="{00000000-0010-0000-0000-000006000000}" uniqueName="codeCN" name="codeCN" dataDxfId="12">
      <xmlColumnPr mapId="6" xpath="/Item-section/Items-grid/Items-grid-iteration/codeCN" xmlDataType="integer"/>
    </tableColumn>
    <tableColumn id="7" xr3:uid="{00000000-0010-0000-0000-000007000000}" uniqueName="userNo" name="userNo" dataDxfId="11">
      <xmlColumnPr mapId="6" xpath="/Item-section/Items-grid/Items-grid-iteration/userNo" xmlDataType="string"/>
    </tableColumn>
    <tableColumn id="8" xr3:uid="{00000000-0010-0000-0000-000008000000}" uniqueName="transactionValue" name="transactionValue" dataDxfId="10">
      <calculatedColumnFormula>IF(EwidencjaVat14[[#Headers],[amountofTax]]&lt;&gt;"",0,0)</calculatedColumnFormula>
      <xmlColumnPr mapId="6" xpath="/Item-section/Items-grid/Items-grid-iteration/transactionValue" xmlDataType="integer"/>
    </tableColumn>
    <tableColumn id="9" xr3:uid="{00000000-0010-0000-0000-000009000000}" uniqueName="amountofTax" name="amountofTax" dataDxfId="9">
      <calculatedColumnFormula>IF(EwidencjaVat14[[#Headers],[amountofTax]]&lt;&gt;"",0,0)</calculatedColumnFormula>
      <xmlColumnPr mapId="6" xpath="/Item-section/Items-grid/Items-grid-iteration/amountofTax" xmlDataType="integer"/>
    </tableColumn>
    <tableColumn id="10" xr3:uid="{00000000-0010-0000-0000-00000A000000}" uniqueName="amountofFlatSalary" name="amountofFlatSalary" dataDxfId="8">
      <calculatedColumnFormula>IF(EwidencjaVat14[[#Headers],[amountofFlatSalary]]&lt;&gt;"",0,0)</calculatedColumnFormula>
      <xmlColumnPr mapId="6" xpath="/Item-section/Items-grid/Items-grid-iteration/amountofFlatSalary" xmlDataType="integer"/>
    </tableColumn>
    <tableColumn id="11" xr3:uid="{00000000-0010-0000-0000-00000B000000}" uniqueName="taxChargeable" name="taxChargeable" dataDxfId="7">
      <calculatedColumnFormula>EwidencjaVat14[[#This Row],[Kolumna1]]</calculatedColumnFormula>
      <xmlColumnPr mapId="6" xpath="/Item-section/Items-grid/Items-grid-iteration/taxChargeable" xmlDataType="integer"/>
    </tableColumn>
    <tableColumn id="12" xr3:uid="{00000000-0010-0000-0000-00000C000000}" uniqueName="taxChargeableMAPPING" name="taxChargeableMAPPING" dataDxfId="6">
      <calculatedColumnFormula>IF(EwidencjaVat14[[#This Row],[Kolumna3]],"",EwidencjaVat14[[#This Row],[Kolumna5]])</calculatedColumnFormula>
      <xmlColumnPr mapId="6" xpath="/Item-section/Items-grid/Items-grid-iteration/taxChargeableMAPPING" xmlDataType="string"/>
    </tableColumn>
    <tableColumn id="13" xr3:uid="{00000000-0010-0000-0000-00000D000000}" uniqueName="13" name="Kolumna1" dataDxfId="5">
      <calculatedColumnFormula>EwidencjaVat14[[#This Row],[amountofTax]]-EwidencjaVat14[[#This Row],[amountofFlatSalary]]</calculatedColumnFormula>
    </tableColumn>
    <tableColumn id="14" xr3:uid="{00000000-0010-0000-0000-00000E000000}" uniqueName="14" name="Kolumna2" dataDxfId="4">
      <calculatedColumnFormula>SUMIFS(EwidencjaVat14[taxChargeable],EwidencjaVat14[transactionDate],EwidencjaVat14[[#This Row],[transactionDate]])</calculatedColumnFormula>
    </tableColumn>
    <tableColumn id="15" xr3:uid="{00000000-0010-0000-0000-00000F000000}" uniqueName="15" name="Kolumna3" dataDxfId="3">
      <calculatedColumnFormula>IFERROR(EwidencjaVat14[[#This Row],[transactionDate]]=EwidencjaVat14[[#This Row],[Kolumna4]],"FAŁSZ")</calculatedColumnFormula>
    </tableColumn>
    <tableColumn id="16" xr3:uid="{00000000-0010-0000-0000-000010000000}" uniqueName="16" name="Kolumna4" dataDxfId="2">
      <calculatedColumnFormula>(INDIRECT(ADDRESS(MATCH(EwidencjaVat14[[#This Row],[id]]+1,A:A,0),3,1,1,),TRUE))</calculatedColumnFormula>
    </tableColumn>
    <tableColumn id="17" xr3:uid="{00000000-0010-0000-0000-000011000000}" uniqueName="17" name="Kolumna5" dataDxfId="1">
      <calculatedColumnFormula>IF(EwidencjaVat14[[#This Row],[Kolumna3]],"",EwidencjaVat14[[#This Row],[Kolumna2]])</calculatedColumnFormula>
    </tableColumn>
  </tableColumns>
  <tableStyleInfo name="TableStyleLight15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C659A2D7-19AF-4A12-BBC2-4E9F16431D6C}" r="A4" connectionId="2">
    <xmlCellPr id="1" xr6:uid="{6FBE63BA-261A-45B8-BC52-19E84243A6BE}" uniqueName="podatnik">
      <xmlPr mapId="6" xpath="/Item-section/grid-13/podatnik" xmlDataType="boolean"/>
    </xmlCellPr>
  </singleXmlCell>
  <singleXmlCell id="3" xr6:uid="{5EBF5ED1-EC11-4394-B90D-14D7D94E9FB8}" r="B4" connectionId="2">
    <xmlCellPr id="1" xr6:uid="{31EBF2A2-6247-4C61-940C-B34340D24870}" uniqueName="platnik">
      <xmlPr mapId="6" xpath="/Item-section/grid-13/platnik" xmlDataType="boolean"/>
    </xmlCellPr>
  </singleXmlCell>
  <singleXmlCell id="4" xr6:uid="{C55158D4-2F73-4D1E-89AB-73C4F7F99C12}" r="F4" connectionId="2">
    <xmlCellPr id="1" xr6:uid="{40FF1871-39CD-4E77-A9E3-97A235BA0DFD}" uniqueName="sumtaxChargeableMAPPING">
      <xmlPr mapId="6" xpath="/Item-section/grid-13/sumtaxChargeableMAPPING" xmlDataType="string"/>
    </xmlCellPr>
  </singleXmlCell>
  <singleXmlCell id="5" xr6:uid="{CAF1D312-34AF-4419-8337-E1567240DBFC}" r="C4" connectionId="2">
    <xmlCellPr id="1" xr6:uid="{C6D7B5D8-2C8C-432C-8EE9-C06ABCF466AA}" uniqueName="transactionsValueTotal">
      <xmlPr mapId="6" xpath="/Item-section/grid-13/transactionsValueTotal" xmlDataType="string"/>
    </xmlCellPr>
  </singleXmlCell>
  <singleXmlCell id="6" xr6:uid="{9119F36D-1B06-4921-9A18-2F6F91D3ACCD}" r="D4" connectionId="2">
    <xmlCellPr id="1" xr6:uid="{C1365B95-2214-476A-A04D-DC85AEB38D27}" uniqueName="amountofTaxTotal">
      <xmlPr mapId="6" xpath="/Item-section/grid-13/amountofTaxTotal" xmlDataType="string"/>
    </xmlCellPr>
  </singleXmlCell>
  <singleXmlCell id="7" xr6:uid="{69D2B09B-DCF5-4E9C-BB91-5C9CAC35EDFB}" r="E4" connectionId="2">
    <xmlCellPr id="1" xr6:uid="{2BE03897-22E8-436C-A2B9-876BF273BACD}" uniqueName="amountofFlatSalaryTotal">
      <xmlPr mapId="6" xpath="/Item-section/grid-13/amountofFlatSalaryTotal" xmlDataType="string"/>
    </xmlCellPr>
  </singleXmlCell>
</singleXmlCel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Q10"/>
  <sheetViews>
    <sheetView showGridLines="0" tabSelected="1" workbookViewId="0">
      <selection activeCell="J7" sqref="J7"/>
    </sheetView>
  </sheetViews>
  <sheetFormatPr defaultRowHeight="14.4" x14ac:dyDescent="0.3"/>
  <cols>
    <col min="1" max="1" width="4.88671875" style="1" bestFit="1" customWidth="1"/>
    <col min="2" max="2" width="17.77734375" style="6" bestFit="1" customWidth="1"/>
    <col min="3" max="3" width="18.88671875" style="7" bestFit="1" customWidth="1"/>
    <col min="4" max="4" width="14" style="1" customWidth="1"/>
    <col min="5" max="5" width="11.6640625" style="5" bestFit="1" customWidth="1"/>
    <col min="6" max="6" width="16.44140625" style="1" customWidth="1"/>
    <col min="7" max="7" width="15.5546875" style="7" bestFit="1" customWidth="1"/>
    <col min="8" max="8" width="18.6640625" style="1" bestFit="1" customWidth="1"/>
    <col min="9" max="9" width="15.109375" style="1" bestFit="1" customWidth="1"/>
    <col min="10" max="10" width="25" style="1" customWidth="1"/>
    <col min="11" max="11" width="21" style="1" customWidth="1"/>
    <col min="12" max="12" width="29.44140625" style="1" customWidth="1"/>
    <col min="13" max="14" width="11.77734375" style="1" hidden="1" customWidth="1"/>
    <col min="15" max="15" width="11.77734375" style="5" hidden="1" customWidth="1"/>
    <col min="16" max="16" width="18.109375" style="1" hidden="1" customWidth="1"/>
    <col min="17" max="17" width="11.77734375" style="4" hidden="1" customWidth="1"/>
    <col min="18" max="19" width="8.88671875" style="5" customWidth="1"/>
    <col min="20" max="16384" width="8.88671875" style="5"/>
  </cols>
  <sheetData>
    <row r="1" spans="1:17" ht="74.400000000000006" customHeight="1" x14ac:dyDescent="0.35">
      <c r="A1" s="29" t="s">
        <v>41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7" ht="92.4" customHeight="1" x14ac:dyDescent="0.3">
      <c r="A2" s="14" t="s">
        <v>13</v>
      </c>
      <c r="B2" s="14" t="s">
        <v>14</v>
      </c>
      <c r="C2" s="14" t="s">
        <v>15</v>
      </c>
      <c r="D2" s="14" t="s">
        <v>16</v>
      </c>
      <c r="E2" s="14" t="s">
        <v>17</v>
      </c>
      <c r="F2" s="14" t="s">
        <v>18</v>
      </c>
      <c r="G2" s="14" t="s">
        <v>19</v>
      </c>
      <c r="H2" s="14" t="s">
        <v>20</v>
      </c>
      <c r="I2" s="14" t="s">
        <v>21</v>
      </c>
      <c r="J2" s="14" t="s">
        <v>22</v>
      </c>
      <c r="K2" s="14" t="s">
        <v>23</v>
      </c>
      <c r="L2" s="14" t="s">
        <v>36</v>
      </c>
    </row>
    <row r="3" spans="1:17" x14ac:dyDescent="0.3">
      <c r="A3" s="15" t="s">
        <v>0</v>
      </c>
      <c r="B3" s="16" t="s">
        <v>1</v>
      </c>
      <c r="C3" s="17" t="s">
        <v>2</v>
      </c>
      <c r="D3" s="18" t="s">
        <v>3</v>
      </c>
      <c r="E3" s="19" t="s">
        <v>35</v>
      </c>
      <c r="F3" s="18" t="s">
        <v>4</v>
      </c>
      <c r="G3" s="17" t="s">
        <v>5</v>
      </c>
      <c r="H3" s="18" t="s">
        <v>6</v>
      </c>
      <c r="I3" s="18" t="s">
        <v>7</v>
      </c>
      <c r="J3" s="18" t="s">
        <v>8</v>
      </c>
      <c r="K3" s="18" t="s">
        <v>9</v>
      </c>
      <c r="L3" s="18" t="s">
        <v>10</v>
      </c>
      <c r="M3" s="1" t="s">
        <v>28</v>
      </c>
      <c r="N3" s="1" t="s">
        <v>29</v>
      </c>
      <c r="O3" s="5" t="s">
        <v>30</v>
      </c>
      <c r="P3" s="1" t="s">
        <v>31</v>
      </c>
      <c r="Q3" s="4" t="s">
        <v>32</v>
      </c>
    </row>
    <row r="4" spans="1:17" x14ac:dyDescent="0.3">
      <c r="A4" s="9">
        <f>SUBTOTAL(3,$B$4:B4)</f>
        <v>1</v>
      </c>
      <c r="B4" s="22">
        <v>44348</v>
      </c>
      <c r="C4" s="12" t="s">
        <v>37</v>
      </c>
      <c r="D4" s="9">
        <v>1234567890</v>
      </c>
      <c r="E4" s="11" t="s">
        <v>34</v>
      </c>
      <c r="F4" s="9">
        <v>27010000</v>
      </c>
      <c r="G4" s="10" t="s">
        <v>40</v>
      </c>
      <c r="H4" s="23">
        <v>10100</v>
      </c>
      <c r="I4" s="23">
        <v>1000</v>
      </c>
      <c r="J4" s="23">
        <v>10</v>
      </c>
      <c r="K4" s="13">
        <f>EwidencjaVat14[[#This Row],[Kolumna1]]</f>
        <v>990</v>
      </c>
      <c r="L4" s="23">
        <f ca="1">IF(EwidencjaVat14[[#This Row],[Kolumna3]],"",EwidencjaVat14[[#This Row],[Kolumna5]])</f>
        <v>990</v>
      </c>
      <c r="M4" s="1">
        <f>EwidencjaVat14[[#This Row],[amountofTax]]-EwidencjaVat14[[#This Row],[amountofFlatSalary]]</f>
        <v>990</v>
      </c>
      <c r="N4" s="1">
        <f>SUMIFS(EwidencjaVat14[taxChargeable],EwidencjaVat14[transactionDate],EwidencjaVat14[[#This Row],[transactionDate]])</f>
        <v>990</v>
      </c>
      <c r="O4" s="2" t="b">
        <f ca="1">IFERROR(EwidencjaVat14[[#This Row],[transactionDate]]=EwidencjaVat14[[#This Row],[Kolumna4]],"FAŁSZ")</f>
        <v>0</v>
      </c>
      <c r="P4" s="3" t="str">
        <f ca="1">(INDIRECT(ADDRESS(MATCH(EwidencjaVat14[[#This Row],[id]]+1,A:A,0),3,1,1,),TRUE))</f>
        <v>Firma B</v>
      </c>
      <c r="Q4" s="4">
        <f ca="1">IF(EwidencjaVat14[[#This Row],[Kolumna3]],"",EwidencjaVat14[[#This Row],[Kolumna2]])</f>
        <v>990</v>
      </c>
    </row>
    <row r="5" spans="1:17" x14ac:dyDescent="0.3">
      <c r="A5" s="9">
        <f>SUBTOTAL(3,$B$4:B5)</f>
        <v>2</v>
      </c>
      <c r="B5" s="22">
        <v>44349</v>
      </c>
      <c r="C5" s="12" t="s">
        <v>38</v>
      </c>
      <c r="D5" s="9">
        <v>2345678901</v>
      </c>
      <c r="E5" s="11" t="s">
        <v>34</v>
      </c>
      <c r="F5" s="9">
        <v>27010000</v>
      </c>
      <c r="G5" s="10" t="s">
        <v>40</v>
      </c>
      <c r="H5" s="23">
        <v>10200</v>
      </c>
      <c r="I5" s="23">
        <v>1100</v>
      </c>
      <c r="J5" s="23">
        <v>20</v>
      </c>
      <c r="K5" s="13">
        <f>EwidencjaVat14[[#This Row],[Kolumna1]]</f>
        <v>1080</v>
      </c>
      <c r="L5" s="23">
        <f ca="1">IF(EwidencjaVat14[[#This Row],[Kolumna3]],"",EwidencjaVat14[[#This Row],[Kolumna5]])</f>
        <v>1080</v>
      </c>
      <c r="M5" s="1">
        <f>EwidencjaVat14[[#This Row],[amountofTax]]-EwidencjaVat14[[#This Row],[amountofFlatSalary]]</f>
        <v>1080</v>
      </c>
      <c r="N5" s="1">
        <f>SUMIFS(EwidencjaVat14[taxChargeable],EwidencjaVat14[transactionDate],EwidencjaVat14[[#This Row],[transactionDate]])</f>
        <v>1080</v>
      </c>
      <c r="O5" s="1" t="b">
        <f ca="1">IFERROR(EwidencjaVat14[[#This Row],[transactionDate]]=EwidencjaVat14[[#This Row],[Kolumna4]],"FAŁSZ")</f>
        <v>0</v>
      </c>
      <c r="P5" s="1" t="str">
        <f ca="1">(INDIRECT(ADDRESS(MATCH(EwidencjaVat14[[#This Row],[id]]+1,A:A,0),3,1,1,),TRUE))</f>
        <v>Firma C</v>
      </c>
      <c r="Q5" s="4">
        <f ca="1">IF(EwidencjaVat14[[#This Row],[Kolumna3]],"",EwidencjaVat14[[#This Row],[Kolumna2]])</f>
        <v>1080</v>
      </c>
    </row>
    <row r="6" spans="1:17" x14ac:dyDescent="0.3">
      <c r="A6" s="9">
        <f>SUBTOTAL(3,$B$4:B6)</f>
        <v>3</v>
      </c>
      <c r="B6" s="22">
        <v>44350</v>
      </c>
      <c r="C6" s="12" t="s">
        <v>39</v>
      </c>
      <c r="D6" s="9">
        <v>3456789012</v>
      </c>
      <c r="E6" s="11" t="s">
        <v>34</v>
      </c>
      <c r="F6" s="9">
        <v>27010000</v>
      </c>
      <c r="G6" s="10" t="s">
        <v>40</v>
      </c>
      <c r="H6" s="23">
        <v>10300</v>
      </c>
      <c r="I6" s="23">
        <v>1200</v>
      </c>
      <c r="J6" s="23">
        <v>30</v>
      </c>
      <c r="K6" s="13">
        <f>EwidencjaVat14[[#This Row],[Kolumna1]]</f>
        <v>1170</v>
      </c>
      <c r="L6" s="23">
        <f ca="1">IF(EwidencjaVat14[[#This Row],[Kolumna3]],"",EwidencjaVat14[[#This Row],[Kolumna5]])</f>
        <v>1170</v>
      </c>
      <c r="M6" s="1">
        <f>EwidencjaVat14[[#This Row],[amountofTax]]-EwidencjaVat14[[#This Row],[amountofFlatSalary]]</f>
        <v>1170</v>
      </c>
      <c r="N6" s="1">
        <f>SUMIFS(EwidencjaVat14[taxChargeable],EwidencjaVat14[transactionDate],EwidencjaVat14[[#This Row],[transactionDate]])</f>
        <v>1170</v>
      </c>
      <c r="O6" s="1" t="str">
        <f ca="1">IFERROR(EwidencjaVat14[[#This Row],[transactionDate]]=EwidencjaVat14[[#This Row],[Kolumna4]],"FAŁSZ")</f>
        <v>FAŁSZ</v>
      </c>
      <c r="P6" s="3" t="e">
        <f ca="1">(INDIRECT(ADDRESS(MATCH(EwidencjaVat14[[#This Row],[id]]+1,A:A,0),3,1,1,),TRUE))</f>
        <v>#N/A</v>
      </c>
      <c r="Q6" s="4">
        <f ca="1">IF(EwidencjaVat14[[#This Row],[Kolumna3]],"",EwidencjaVat14[[#This Row],[Kolumna2]])</f>
        <v>1170</v>
      </c>
    </row>
    <row r="7" spans="1:17" x14ac:dyDescent="0.3">
      <c r="A7" s="9">
        <f>SUBTOTAL(3,$B$4:B7)</f>
        <v>3</v>
      </c>
      <c r="B7" s="22"/>
      <c r="C7" s="12"/>
      <c r="D7" s="9"/>
      <c r="E7" s="11"/>
      <c r="F7" s="9"/>
      <c r="G7" s="10"/>
      <c r="H7" s="23">
        <f>IF(EwidencjaVat14[[#Headers],[amountofTax]]&lt;&gt;"",0,0)</f>
        <v>0</v>
      </c>
      <c r="I7" s="23">
        <f>IF(EwidencjaVat14[[#Headers],[amountofTax]]&lt;&gt;"",0,0)</f>
        <v>0</v>
      </c>
      <c r="J7" s="23">
        <f>IF(EwidencjaVat14[[#Headers],[amountofFlatSalary]]&lt;&gt;"",0,0)</f>
        <v>0</v>
      </c>
      <c r="K7" s="13">
        <f>EwidencjaVat14[[#This Row],[Kolumna1]]</f>
        <v>0</v>
      </c>
      <c r="L7" s="23">
        <f ca="1">IF(EwidencjaVat14[[#This Row],[Kolumna3]],"",EwidencjaVat14[[#This Row],[Kolumna5]])</f>
        <v>0</v>
      </c>
      <c r="M7" s="1">
        <f>EwidencjaVat14[[#This Row],[amountofTax]]-EwidencjaVat14[[#This Row],[amountofFlatSalary]]</f>
        <v>0</v>
      </c>
      <c r="N7" s="1">
        <f>SUMIFS(EwidencjaVat14[taxChargeable],EwidencjaVat14[transactionDate],EwidencjaVat14[[#This Row],[transactionDate]])</f>
        <v>0</v>
      </c>
      <c r="O7" s="1" t="str">
        <f ca="1">IFERROR(EwidencjaVat14[[#This Row],[transactionDate]]=EwidencjaVat14[[#This Row],[Kolumna4]],"FAŁSZ")</f>
        <v>FAŁSZ</v>
      </c>
      <c r="P7" s="3" t="e">
        <f ca="1">(INDIRECT(ADDRESS(MATCH(EwidencjaVat14[[#This Row],[id]]+1,A:A,0),3,1,1,),TRUE))</f>
        <v>#N/A</v>
      </c>
      <c r="Q7" s="4">
        <f ca="1">IF(EwidencjaVat14[[#This Row],[Kolumna3]],"",EwidencjaVat14[[#This Row],[Kolumna2]])</f>
        <v>0</v>
      </c>
    </row>
    <row r="9" spans="1:17" x14ac:dyDescent="0.3">
      <c r="L9" s="28"/>
    </row>
    <row r="10" spans="1:17" x14ac:dyDescent="0.3">
      <c r="L10" s="8"/>
    </row>
  </sheetData>
  <sheetProtection algorithmName="SHA-512" hashValue="ESR3+FGnzuEWPxbhWmRl89vtQnpuxKoToHC3qvPe5OKCr/hVLac6HWM1vNQL260DMO0BQx2R2uNrQU8MnCR53w==" saltValue="b96JkvQt4RAbXheccwZ40w==" spinCount="100000" sheet="1" formatCells="0" insertRows="0" deleteRows="0"/>
  <mergeCells count="1">
    <mergeCell ref="A1:L1"/>
  </mergeCells>
  <conditionalFormatting sqref="B4:B7">
    <cfRule type="containsBlanks" dxfId="24" priority="23">
      <formula>LEN(TRIM(B4))=0</formula>
    </cfRule>
  </conditionalFormatting>
  <conditionalFormatting sqref="C4:C7">
    <cfRule type="containsText" dxfId="23" priority="22" operator="containsText" text="uzupełnij">
      <formula>NOT(ISERROR(SEARCH("uzupełnij",C4)))</formula>
    </cfRule>
  </conditionalFormatting>
  <conditionalFormatting sqref="D4:D7">
    <cfRule type="containsText" dxfId="22" priority="8" operator="containsText" text="uzupełnij">
      <formula>NOT(ISERROR(SEARCH("uzupełnij",D4)))</formula>
    </cfRule>
  </conditionalFormatting>
  <conditionalFormatting sqref="F4:F7">
    <cfRule type="containsBlanks" dxfId="21" priority="3">
      <formula>LEN(TRIM(F4))=0</formula>
    </cfRule>
  </conditionalFormatting>
  <conditionalFormatting sqref="B4:B7 E4:F7 H4:I7">
    <cfRule type="containsBlanks" dxfId="20" priority="1">
      <formula>LEN(TRIM(B4))=0</formula>
    </cfRule>
  </conditionalFormatting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Tech!$A$1:$A$2</xm:f>
          </x14:formula1>
          <xm:sqref>E4:E7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CD9F1-2C11-464D-A73C-504F24F5255F}">
  <dimension ref="A1:F5"/>
  <sheetViews>
    <sheetView showGridLines="0" workbookViewId="0">
      <selection activeCell="Q11" sqref="Q11"/>
    </sheetView>
  </sheetViews>
  <sheetFormatPr defaultRowHeight="14.4" x14ac:dyDescent="0.3"/>
  <cols>
    <col min="1" max="1" width="12.21875" customWidth="1"/>
    <col min="2" max="2" width="11.33203125" customWidth="1"/>
    <col min="3" max="3" width="22.21875" bestFit="1" customWidth="1"/>
    <col min="4" max="4" width="19.5546875" customWidth="1"/>
    <col min="5" max="5" width="25.109375" customWidth="1"/>
    <col min="6" max="6" width="33.6640625" customWidth="1"/>
  </cols>
  <sheetData>
    <row r="1" spans="1:6" ht="21.6" customHeight="1" x14ac:dyDescent="0.3">
      <c r="A1" s="31" t="s">
        <v>44</v>
      </c>
      <c r="B1" s="32"/>
      <c r="C1" s="32"/>
      <c r="D1" s="32"/>
      <c r="E1" s="32"/>
      <c r="F1" s="32"/>
    </row>
    <row r="2" spans="1:6" ht="63" customHeight="1" x14ac:dyDescent="0.3">
      <c r="A2" s="21" t="s">
        <v>42</v>
      </c>
      <c r="B2" s="21" t="s">
        <v>43</v>
      </c>
      <c r="C2" s="21" t="s">
        <v>45</v>
      </c>
      <c r="D2" s="21" t="s">
        <v>46</v>
      </c>
      <c r="E2" s="21" t="s">
        <v>47</v>
      </c>
      <c r="F2" s="21" t="s">
        <v>48</v>
      </c>
    </row>
    <row r="3" spans="1:6" x14ac:dyDescent="0.3">
      <c r="A3" s="24" t="s">
        <v>11</v>
      </c>
      <c r="B3" s="24" t="s">
        <v>12</v>
      </c>
      <c r="C3" s="25" t="s">
        <v>24</v>
      </c>
      <c r="D3" s="25" t="s">
        <v>25</v>
      </c>
      <c r="E3" s="25" t="s">
        <v>26</v>
      </c>
      <c r="F3" s="25" t="s">
        <v>27</v>
      </c>
    </row>
    <row r="4" spans="1:6" x14ac:dyDescent="0.3">
      <c r="A4" s="26" t="s">
        <v>34</v>
      </c>
      <c r="B4" s="26" t="s">
        <v>34</v>
      </c>
      <c r="C4" s="27">
        <f>SUM(EwidencjaVat14[transactionValue])</f>
        <v>30600</v>
      </c>
      <c r="D4" s="27">
        <f>SUM(EwidencjaVat14[amountofTax])</f>
        <v>3300</v>
      </c>
      <c r="E4" s="27">
        <f>SUM(EwidencjaVat14[amountofFlatSalary])</f>
        <v>60</v>
      </c>
      <c r="F4" s="27">
        <f>SUM(EwidencjaVat14[taxChargeable])</f>
        <v>3240</v>
      </c>
    </row>
    <row r="5" spans="1:6" x14ac:dyDescent="0.3">
      <c r="A5" s="20"/>
    </row>
  </sheetData>
  <mergeCells count="1">
    <mergeCell ref="A1:F1"/>
  </mergeCells>
  <conditionalFormatting sqref="A4:B4">
    <cfRule type="containsBlanks" dxfId="0" priority="1">
      <formula>LEN(TRIM(A4))=0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7DBFDCE-068A-4996-A1D5-2E122BC8B15C}">
          <x14:formula1>
            <xm:f>Tech!$A$1:$A$2</xm:f>
          </x14:formula1>
          <xm:sqref>A4:B4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DD6B1-7B71-4B09-95D0-45DEC762DF8C}">
  <dimension ref="A1:A2"/>
  <sheetViews>
    <sheetView workbookViewId="0">
      <selection activeCell="H14" sqref="H14"/>
    </sheetView>
  </sheetViews>
  <sheetFormatPr defaultRowHeight="14.4" x14ac:dyDescent="0.3"/>
  <sheetData>
    <row r="1" spans="1:1" x14ac:dyDescent="0.3">
      <c r="A1" s="5" t="s">
        <v>33</v>
      </c>
    </row>
    <row r="2" spans="1:1" x14ac:dyDescent="0.3">
      <c r="A2" s="5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Ewidencja VAT-14 (3)</vt:lpstr>
      <vt:lpstr>Podsumowanie ewidencji</vt:lpstr>
      <vt:lpstr>Tech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2024-11-06T11:10:25Z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2023-01-10T12:59:36.2080548+01:00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GRN-c5de3fca-f1e2-4dc4-8f78-2dfa296b66d9</vt:lpwstr>
  </property>
  <property fmtid="{D5CDD505-2E9C-101B-9397-08002B2CF9AE}" pid="7" name="MFHash">
    <vt:lpwstr>4AKJLDvLkwXQOacoH71ehFzxYVEpXBBhSDGBNI2A3/U=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