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filterPrivacy="1" defaultThemeVersion="124226"/>
  <xr:revisionPtr revIDLastSave="0" documentId="13_ncr:1_{31A1F3DB-00FE-40DF-BC02-21C7305C8E4B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Ewidencja VAT-14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0" i="1" l="1"/>
  <c r="B11" i="1"/>
  <c r="B8" i="1"/>
  <c r="B9" i="1"/>
  <c r="N11" i="1"/>
  <c r="L11" i="1" s="1"/>
  <c r="N10" i="1"/>
  <c r="L10" i="1" s="1"/>
  <c r="Q11" i="1"/>
  <c r="O11" i="1" l="1"/>
  <c r="O10" i="1"/>
  <c r="P11" i="1" l="1"/>
  <c r="N9" i="1"/>
  <c r="N8" i="1"/>
  <c r="L8" i="1" s="1"/>
  <c r="Q9" i="1"/>
  <c r="Q10" i="1"/>
  <c r="Q8" i="1"/>
  <c r="P10" i="1" l="1"/>
  <c r="R10" i="1" s="1"/>
  <c r="M10" i="1" s="1"/>
  <c r="R11" i="1"/>
  <c r="M11" i="1" s="1"/>
  <c r="L9" i="1"/>
  <c r="K15" i="1"/>
  <c r="P9" i="1"/>
  <c r="P8" i="1"/>
  <c r="I15" i="1"/>
  <c r="J15" i="1"/>
  <c r="L15" i="1" l="1"/>
  <c r="O9" i="1"/>
  <c r="R9" i="1" s="1"/>
  <c r="M9" i="1" s="1"/>
  <c r="O8" i="1"/>
  <c r="R8" i="1" s="1"/>
  <c r="M8" i="1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26E3F0A9-0638-4A81-8FFE-1CD1007A8B46}" name="test_vat14" type="4" refreshedVersion="0" background="1">
    <webPr xml="1" sourceData="1" url="C:\Users\CFNQ.MF\Desktop\nowa ewidencja vat-14\test_vat14.xml" htmlTables="1" htmlFormat="all"/>
  </connection>
  <connection id="2" xr16:uid="{00000000-0015-0000-FFFF-FFFF00000000}" name="testVAT14" type="4" refreshedVersion="0" background="1">
    <webPr xml="1" sourceData="1" url="G:\testVAT14.xml" htmlTables="1" htmlFormat="all"/>
  </connection>
  <connection id="3" xr16:uid="{F3A9E3B4-0DBA-48D3-BC94-8F8A8A5F02D3}" name="vat-14_eksport_new" type="4" refreshedVersion="0" background="1">
    <webPr xml="1" sourceData="1" url="D:\DOKUMENTY_AP\CEPIK_2.0\ZZ_wza_wzb\generowanie_XML\VAT-14\vat-14_eksport_new.xml" htmlTables="1" htmlFormat="all"/>
  </connection>
  <connection id="4" xr16:uid="{660B6577-F5BF-42C4-9E8B-2B12E38B9ADF}" name="vat-14_eksport_new_v2021_grid" type="4" refreshedVersion="0" background="1">
    <webPr xml="1" sourceData="1" url="D:\DOKUMENTY_AP\CEPIK_2.0\ZZ_wza_wzb\generowanie_XML\VAT-14\vat-14_eksport_new_v2021_grid.xml" htmlTables="1" htmlFormat="all"/>
  </connection>
  <connection id="5" xr16:uid="{71CA60D6-81FC-4ACA-BB0A-32B5DE78D1A3}" name="vat-14_eksport_new_v2021_zablokowany" type="4" refreshedVersion="0" background="1">
    <webPr xml="1" sourceData="1" url="D:\DOKUMENTY_AP\CEPIK_2.0\ZZ_wza_wzb\generowanie_XML\VAT-14\vat-14_eksport_new_v2021_zablokowany.xml" htmlTables="1" htmlFormat="all"/>
  </connection>
</connections>
</file>

<file path=xl/sharedStrings.xml><?xml version="1.0" encoding="utf-8"?>
<sst xmlns="http://schemas.openxmlformats.org/spreadsheetml/2006/main" count="57" uniqueCount="46">
  <si>
    <t>id</t>
  </si>
  <si>
    <t>transactionDate</t>
  </si>
  <si>
    <t>nameOfTaxpayer</t>
  </si>
  <si>
    <t>nip</t>
  </si>
  <si>
    <t>codeCN</t>
  </si>
  <si>
    <t>userNo</t>
  </si>
  <si>
    <t>transactionValue</t>
  </si>
  <si>
    <t>amountofTax</t>
  </si>
  <si>
    <t>amountofFlatSalary</t>
  </si>
  <si>
    <t>taxChargeable</t>
  </si>
  <si>
    <t>taxChargeableMAPPING</t>
  </si>
  <si>
    <t>podatnik</t>
  </si>
  <si>
    <t>platnik</t>
  </si>
  <si>
    <t>Czy</t>
  </si>
  <si>
    <t>L.p.</t>
  </si>
  <si>
    <t>Data Transakcji</t>
  </si>
  <si>
    <t>Nazwa podatnika</t>
  </si>
  <si>
    <t>NIP</t>
  </si>
  <si>
    <t>Transakcja własna</t>
  </si>
  <si>
    <t>Kod CN</t>
  </si>
  <si>
    <t>Numer akcyzowy</t>
  </si>
  <si>
    <t>Wartość transakcji w zł</t>
  </si>
  <si>
    <t>Kwota podatku należnego w zł</t>
  </si>
  <si>
    <t>Kwota zryczałtowanego wynagrodzenia płatnika w zł</t>
  </si>
  <si>
    <t>Kwota podatku należnego pomniejszona o zryczałtowane wynagrodzenie płatnika w zł</t>
  </si>
  <si>
    <t>transactionsValueTotal</t>
  </si>
  <si>
    <t>amountofTaxTotal</t>
  </si>
  <si>
    <t>amountofFlatSalaryTotal</t>
  </si>
  <si>
    <t>sumtaxChargeableMAPPING</t>
  </si>
  <si>
    <t>Suma wartości transakcji w zł</t>
  </si>
  <si>
    <t>Suma kwot podatku należnego w zł</t>
  </si>
  <si>
    <t>Suma kwot zryczałtowanego wynagrodzenia płatnika w zł</t>
  </si>
  <si>
    <t>Suma podatku należnego pomniejszona o zryczałtowane wynagrodzenie płatnika w zł</t>
  </si>
  <si>
    <t>Kolumna1</t>
  </si>
  <si>
    <t>Kolumna2</t>
  </si>
  <si>
    <t>Kolumna3</t>
  </si>
  <si>
    <t>Kolumna4</t>
  </si>
  <si>
    <t>Kolumna5</t>
  </si>
  <si>
    <t>false</t>
  </si>
  <si>
    <t>true</t>
  </si>
  <si>
    <t>selfTrade</t>
  </si>
  <si>
    <t>Dzienna kwota podatku należnego pomniejszona o zryczałtowane wynagrodzenie płatnika w zł</t>
  </si>
  <si>
    <t>Firma A</t>
  </si>
  <si>
    <t>Firma B</t>
  </si>
  <si>
    <t>Firma C</t>
  </si>
  <si>
    <t>PL34567890123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</si>
</sst>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/mm/dd;@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 applyAlignment="1" applyProtection="1">
      <alignment horizontal="center" vertical="center" wrapText="1"/>
      <protection locked="0" hidden="1"/>
    </xf>
    <xf numFmtId="1" fontId="1" fillId="2" borderId="0" xfId="0" applyNumberFormat="1" applyFont="1" applyFill="1" applyAlignment="1" applyProtection="1">
      <alignment horizontal="center" vertical="center" wrapText="1"/>
      <protection locked="0" hidden="1"/>
    </xf>
    <xf numFmtId="49" fontId="1" fillId="2" borderId="0" xfId="0" applyNumberFormat="1" applyFont="1" applyFill="1" applyAlignment="1" applyProtection="1">
      <alignment horizontal="center" vertical="center" wrapText="1"/>
      <protection locked="0" hidden="1"/>
    </xf>
    <xf numFmtId="1" fontId="1" fillId="3" borderId="2" xfId="0" applyNumberFormat="1" applyFont="1" applyFill="1" applyBorder="1" applyAlignment="1" applyProtection="1">
      <alignment horizontal="center" vertical="center" wrapText="1"/>
      <protection locked="0" hidden="1"/>
    </xf>
    <xf numFmtId="1" fontId="1" fillId="3" borderId="3" xfId="0" applyNumberFormat="1" applyFont="1" applyFill="1" applyBorder="1" applyAlignment="1" applyProtection="1">
      <alignment horizontal="center" vertical="center" wrapText="1"/>
      <protection locked="0" hidden="1"/>
    </xf>
    <xf numFmtId="164" fontId="1" fillId="2" borderId="0" xfId="0" applyNumberFormat="1" applyFont="1" applyFill="1" applyAlignment="1" applyProtection="1">
      <alignment horizontal="center" vertical="center" wrapText="1"/>
      <protection locked="0" hidden="1"/>
    </xf>
    <xf numFmtId="1" fontId="0" fillId="0" borderId="0" xfId="0" applyNumberFormat="1" applyProtection="1">
      <protection locked="0" hidden="1"/>
    </xf>
    <xf numFmtId="1" fontId="0" fillId="0" borderId="0" xfId="0" applyNumberFormat="1" applyAlignment="1" applyProtection="1">
      <alignment horizontal="center"/>
      <protection locked="0" hidden="1"/>
    </xf>
    <xf numFmtId="14" fontId="0" fillId="0" borderId="0" xfId="0" applyNumberFormat="1" applyProtection="1">
      <protection locked="0" hidden="1"/>
    </xf>
    <xf numFmtId="2" fontId="0" fillId="0" borderId="0" xfId="0" applyNumberFormat="1" applyProtection="1">
      <protection locked="0" hidden="1"/>
    </xf>
    <xf numFmtId="0" fontId="0" fillId="0" borderId="0" xfId="0" applyProtection="1">
      <protection locked="0" hidden="1"/>
    </xf>
    <xf numFmtId="3" fontId="0" fillId="0" borderId="0" xfId="0" applyNumberFormat="1" applyProtection="1">
      <protection locked="0" hidden="1"/>
    </xf>
    <xf numFmtId="164" fontId="0" fillId="0" borderId="0" xfId="0" applyNumberFormat="1" applyProtection="1">
      <protection locked="0" hidden="1"/>
    </xf>
    <xf numFmtId="49" fontId="0" fillId="0" borderId="0" xfId="0" applyNumberFormat="1" applyProtection="1">
      <protection locked="0" hidden="1"/>
    </xf>
    <xf numFmtId="1" fontId="2" fillId="0" borderId="1" xfId="0" applyNumberFormat="1" applyFont="1" applyBorder="1" applyProtection="1">
      <protection locked="0" hidden="1"/>
    </xf>
    <xf numFmtId="0" fontId="0" fillId="0" borderId="1" xfId="0" applyBorder="1" applyProtection="1">
      <protection locked="0" hidden="1"/>
    </xf>
    <xf numFmtId="14" fontId="0" fillId="0" borderId="0" xfId="0" applyNumberFormat="1" applyAlignment="1" applyProtection="1">
      <alignment horizontal="right" vertical="top"/>
      <protection locked="0" hidden="1"/>
    </xf>
    <xf numFmtId="4" fontId="0" fillId="0" borderId="0" xfId="0" applyNumberFormat="1" applyAlignment="1" applyProtection="1">
      <alignment horizontal="right" vertical="top"/>
      <protection locked="0" hidden="1"/>
    </xf>
    <xf numFmtId="1" fontId="2" fillId="0" borderId="4" xfId="0" applyNumberFormat="1" applyFont="1" applyBorder="1" applyProtection="1">
      <protection locked="0" hidden="1"/>
    </xf>
    <xf numFmtId="1" fontId="2" fillId="0" borderId="5" xfId="0" applyNumberFormat="1" applyFont="1" applyBorder="1" applyProtection="1">
      <protection locked="0" hidden="1"/>
    </xf>
    <xf numFmtId="1" fontId="0" fillId="0" borderId="6" xfId="0" applyNumberFormat="1" applyBorder="1" applyProtection="1">
      <protection locked="0" hidden="1"/>
    </xf>
    <xf numFmtId="1" fontId="0" fillId="0" borderId="7" xfId="0" applyNumberFormat="1" applyBorder="1" applyProtection="1">
      <protection locked="0" hidden="1"/>
    </xf>
    <xf numFmtId="1" fontId="0" fillId="0" borderId="8" xfId="0" applyNumberFormat="1" applyBorder="1" applyProtection="1">
      <protection locked="0" hidden="1"/>
    </xf>
    <xf numFmtId="49" fontId="0" fillId="0" borderId="0" xfId="0" applyNumberFormat="1" applyAlignment="1" applyProtection="1">
      <alignment vertical="top"/>
      <protection locked="0" hidden="1"/>
    </xf>
    <xf numFmtId="0" fontId="1" fillId="4" borderId="1" xfId="0" applyFont="1" applyFill="1" applyBorder="1" applyAlignment="1" applyProtection="1">
      <alignment horizontal="center"/>
      <protection locked="0" hidden="1"/>
    </xf>
    <xf numFmtId="1" fontId="1" fillId="3" borderId="9" xfId="0" applyNumberFormat="1" applyFont="1" applyFill="1" applyBorder="1" applyAlignment="1" applyProtection="1">
      <alignment horizontal="center" vertical="center" wrapText="1"/>
      <protection locked="0" hidden="1"/>
    </xf>
    <xf numFmtId="1" fontId="2" fillId="0" borderId="0" xfId="0" applyNumberFormat="1" applyFont="1" applyBorder="1" applyProtection="1">
      <protection locked="0" hidden="1"/>
    </xf>
    <xf numFmtId="1" fontId="0" fillId="0" borderId="0" xfId="0" applyNumberFormat="1" applyBorder="1" applyProtection="1">
      <protection locked="0" hidden="1"/>
    </xf>
    <xf numFmtId="1" fontId="1" fillId="5" borderId="1" xfId="0" applyNumberFormat="1" applyFont="1" applyFill="1" applyBorder="1" applyAlignment="1" applyProtection="1">
      <alignment horizontal="center" vertical="center" wrapText="1"/>
      <protection locked="0" hidden="1"/>
    </xf>
  </cellXfs>
  <cellStyles count="1">
    <cellStyle name="Normalny" xfId="0" builtinId="0"/>
  </cellStyles>
  <dxfs count="2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numFmt numFmtId="2" formatCode="0.00"/>
      <protection locked="0" hidden="1"/>
    </dxf>
    <dxf>
      <numFmt numFmtId="19" formatCode="dd/mm/yyyy"/>
      <protection locked="0" hidden="1"/>
    </dxf>
    <dxf>
      <numFmt numFmtId="1" formatCode="0"/>
      <protection locked="0" hidden="1"/>
    </dxf>
    <dxf>
      <numFmt numFmtId="1" formatCode="0"/>
      <protection locked="0" hidden="1"/>
    </dxf>
    <dxf>
      <numFmt numFmtId="1" formatCode="0"/>
      <protection locked="0" hidden="1"/>
    </dxf>
    <dxf>
      <numFmt numFmtId="1" formatCode="0"/>
      <alignment horizontal="right" vertical="bottom" textRotation="0" wrapText="0" indent="0" justifyLastLine="0" shrinkToFit="0" readingOrder="0"/>
      <protection locked="0" hidden="1"/>
    </dxf>
    <dxf>
      <numFmt numFmtId="1" formatCode="0"/>
      <protection locked="0" hidden="1"/>
    </dxf>
    <dxf>
      <numFmt numFmtId="1" formatCode="0"/>
      <protection locked="0" hidden="1"/>
    </dxf>
    <dxf>
      <numFmt numFmtId="1" formatCode="0"/>
      <protection locked="0" hidden="1"/>
    </dxf>
    <dxf>
      <numFmt numFmtId="1" formatCode="0"/>
      <protection locked="0" hidden="1"/>
    </dxf>
    <dxf>
      <numFmt numFmtId="30" formatCode="@"/>
      <protection locked="0" hidden="1"/>
    </dxf>
    <dxf>
      <numFmt numFmtId="1" formatCode="0"/>
      <protection locked="0" hidden="1"/>
    </dxf>
    <dxf>
      <protection locked="0" hidden="1"/>
    </dxf>
    <dxf>
      <numFmt numFmtId="1" formatCode="0"/>
      <protection locked="0" hidden="1"/>
    </dxf>
    <dxf>
      <numFmt numFmtId="1" formatCode="0"/>
      <protection locked="0" hidden="1"/>
    </dxf>
    <dxf>
      <numFmt numFmtId="164" formatCode="yyyy/mm/dd;@"/>
      <protection locked="0" hidden="1"/>
    </dxf>
    <dxf>
      <numFmt numFmtId="1" formatCode="0"/>
      <protection locked="0" hidden="1"/>
    </dxf>
    <dxf>
      <protection locked="0" hidden="1"/>
    </dxf>
    <dxf>
      <protection locked="0" hidden="1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3">
    <xsd:schema xmlns:xsd="http://www.w3.org/2001/XMLSchema" xmlns="">
      <xsd:element nillable="true" name="Item-section">
        <xsd:complexType>
          <xsd:sequence minOccurs="0">
            <xsd:element minOccurs="0" maxOccurs="unbounded" nillable="true" name="Items-grid" form="unqualified">
              <xsd:complexType>
                <xsd:sequence minOccurs="0">
                  <xsd:element minOccurs="0" nillable="true" name="Items-grid-iteration" form="unqualified">
                    <xsd:complexType>
                      <xsd:sequence minOccurs="0">
                        <xsd:element minOccurs="0" nillable="true" type="xsd:integer" name="id" form="unqualified"/>
                        <xsd:element minOccurs="0" nillable="true" type="xsd:date" name="transactionDate" form="unqualified"/>
                        <xsd:element minOccurs="0" nillable="true" type="xsd:string" name="nameOfTaxpayer" form="unqualified"/>
                        <xsd:element minOccurs="0" nillable="true" type="xsd:integer" name="nip" form="unqualified"/>
                        <xsd:element minOccurs="0" nillable="true" type="xsd:boolean" name="selfTrade" form="unqualified"/>
                        <xsd:element minOccurs="0" nillable="true" type="xsd:integer" name="codeCN" form="unqualified"/>
                        <xsd:element minOccurs="0" nillable="true" type="xsd:string" name="userNo" form="unqualified"/>
                        <xsd:element minOccurs="0" nillable="true" type="xsd:integer" name="transactionValue" form="unqualified"/>
                        <xsd:element minOccurs="0" nillable="true" type="xsd:integer" name="amountofTax" form="unqualified"/>
                        <xsd:element minOccurs="0" nillable="true" type="xsd:integer" name="amountofFlatSalary" form="unqualified"/>
                        <xsd:element minOccurs="0" nillable="true" type="xsd:integer" name="taxChargeable" form="unqualified"/>
                        <xsd:element minOccurs="0" nillable="true" type="xsd:string" name="taxChargeableMAPPING" form="unqualified"/>
                      </xsd:sequence>
                    </xsd:complexType>
                  </xsd:element>
                </xsd:sequence>
              </xsd:complexType>
            </xsd:element>
            <xsd:element minOccurs="0" nillable="true" name="grid-13" form="unqualified">
              <xsd:complexType>
                <xsd:sequence minOccurs="0">
                  <xsd:element minOccurs="0" nillable="true" type="xsd:integer" name="amountofFlatSalaryTotal" form="unqualified"/>
                  <xsd:element minOccurs="0" nillable="true" type="xsd:integer" name="amountofTaxTotal" form="unqualified"/>
                  <xsd:element minOccurs="0" nillable="true" type="xsd:integer" name="transactionsValueTotal" form="unqualified"/>
                  <xsd:element minOccurs="0" nillable="true" type="xsd:integer" name="sumtaxChargeableMAPPING" form="unqualified"/>
                  <xsd:element minOccurs="0" nillable="true" type="xsd:boolean" name="podatnik" form="unqualified"/>
                  <xsd:element minOccurs="0" nillable="true" type="xsd:boolean" name="platnik" form="unqualified"/>
                </xsd:sequence>
              </xsd:complexType>
            </xsd:element>
          </xsd:sequence>
        </xsd:complexType>
      </xsd:element>
    </xsd:schema>
  </Schema>
  <Map ID="5" Name="Item-section_mapa" RootElement="Item-section" SchemaID="Schema3" ShowImportExportValidationErrors="false" AutoFit="true" Append="false" PreserveSortAFLayout="true" PreserveFormat="true">
    <DataBinding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xmlMaps" Target="xmlMap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B7:R11" tableType="xml" totalsRowShown="0" headerRowDxfId="27" dataDxfId="26" connectionId="1">
  <autoFilter ref="B7:R11" xr:uid="{00000000-0009-0000-0100-000001000000}"/>
  <tableColumns count="17">
    <tableColumn id="1" xr3:uid="{00000000-0010-0000-0000-000001000000}" uniqueName="id" name="id" dataDxfId="25">
      <calculatedColumnFormula>SUBTOTAL(3,$C$8:C8)</calculatedColumnFormula>
      <xmlColumnPr mapId="5" xpath="/Item-section/Items-grid/Items-grid-iteration/id" xmlDataType="integer"/>
    </tableColumn>
    <tableColumn id="2" xr3:uid="{00000000-0010-0000-0000-000002000000}" uniqueName="transactionDate" name="transactionDate" dataDxfId="24">
      <xmlColumnPr mapId="5" xpath="/Item-section/Items-grid/Items-grid-iteration/transactionDate" xmlDataType="date"/>
    </tableColumn>
    <tableColumn id="3" xr3:uid="{00000000-0010-0000-0000-000003000000}" uniqueName="nameOfTaxpayer" name="nameOfTaxpayer" dataDxfId="23">
      <calculatedColumnFormula>IF($F$4="true","uzupełnij","")</calculatedColumnFormula>
      <xmlColumnPr mapId="5" xpath="/Item-section/Items-grid/Items-grid-iteration/nameOfTaxpayer" xmlDataType="string"/>
    </tableColumn>
    <tableColumn id="4" xr3:uid="{00000000-0010-0000-0000-000004000000}" uniqueName="nip" name="nip" dataDxfId="22">
      <calculatedColumnFormula>IF($F$4="true","uzupełnij","")</calculatedColumnFormula>
      <xmlColumnPr mapId="5" xpath="/Item-section/Items-grid/Items-grid-iteration/nip" xmlDataType="integer"/>
    </tableColumn>
    <tableColumn id="5" xr3:uid="{00000000-0010-0000-0000-000005000000}" uniqueName="selfTrade" name="selfTrade" dataDxfId="21">
      <xmlColumnPr mapId="5" xpath="/Item-section/Items-grid/Items-grid-iteration/selfTrade" xmlDataType="boolean"/>
    </tableColumn>
    <tableColumn id="6" xr3:uid="{00000000-0010-0000-0000-000006000000}" uniqueName="codeCN" name="codeCN" dataDxfId="20">
      <xmlColumnPr mapId="5" xpath="/Item-section/Items-grid/Items-grid-iteration/codeCN" xmlDataType="integer"/>
    </tableColumn>
    <tableColumn id="7" xr3:uid="{00000000-0010-0000-0000-000007000000}" uniqueName="userNo" name="userNo" dataDxfId="19">
      <xmlColumnPr mapId="5" xpath="/Item-section/Items-grid/Items-grid-iteration/userNo" xmlDataType="string"/>
    </tableColumn>
    <tableColumn id="8" xr3:uid="{00000000-0010-0000-0000-000008000000}" uniqueName="transactionValue" name="transactionValue" dataDxfId="18">
      <calculatedColumnFormula>IF(Tabela1[[#Headers],[amountofTax]]&lt;&gt;"",0,0)</calculatedColumnFormula>
      <xmlColumnPr mapId="5" xpath="/Item-section/Items-grid/Items-grid-iteration/transactionValue" xmlDataType="integer"/>
    </tableColumn>
    <tableColumn id="9" xr3:uid="{00000000-0010-0000-0000-000009000000}" uniqueName="amountofTax" name="amountofTax" dataDxfId="17">
      <calculatedColumnFormula>IF(Tabela1[[#Headers],[amountofTax]]&lt;&gt;"",0,0)</calculatedColumnFormula>
      <xmlColumnPr mapId="5" xpath="/Item-section/Items-grid/Items-grid-iteration/amountofTax" xmlDataType="integer"/>
    </tableColumn>
    <tableColumn id="10" xr3:uid="{00000000-0010-0000-0000-00000A000000}" uniqueName="amountofFlatSalary" name="amountofFlatSalary" dataDxfId="16">
      <calculatedColumnFormula>IF(Tabela1[[#Headers],[amountofFlatSalary]]&lt;&gt;"",0,0)</calculatedColumnFormula>
      <xmlColumnPr mapId="5" xpath="/Item-section/Items-grid/Items-grid-iteration/amountofFlatSalary" xmlDataType="integer"/>
    </tableColumn>
    <tableColumn id="11" xr3:uid="{00000000-0010-0000-0000-00000B000000}" uniqueName="taxChargeable" name="taxChargeable" dataDxfId="15">
      <calculatedColumnFormula>Tabela1[[#This Row],[Kolumna1]]</calculatedColumnFormula>
      <xmlColumnPr mapId="5" xpath="/Item-section/Items-grid/Items-grid-iteration/taxChargeable" xmlDataType="integer"/>
    </tableColumn>
    <tableColumn id="12" xr3:uid="{00000000-0010-0000-0000-00000C000000}" uniqueName="taxChargeableMAPPING" name="taxChargeableMAPPING" dataDxfId="14">
      <calculatedColumnFormula>IF(Tabela1[[#This Row],[Kolumna3]],"",Tabela1[[#This Row],[Kolumna5]])</calculatedColumnFormula>
      <xmlColumnPr mapId="5" xpath="/Item-section/Items-grid/Items-grid-iteration/taxChargeableMAPPING" xmlDataType="string"/>
    </tableColumn>
    <tableColumn id="13" xr3:uid="{00000000-0010-0000-0000-00000D000000}" uniqueName="13" name="Kolumna1" dataDxfId="13">
      <calculatedColumnFormula>Tabela1[[#This Row],[amountofTax]]-Tabela1[[#This Row],[amountofFlatSalary]]</calculatedColumnFormula>
    </tableColumn>
    <tableColumn id="14" xr3:uid="{00000000-0010-0000-0000-00000E000000}" uniqueName="14" name="Kolumna2" dataDxfId="12">
      <calculatedColumnFormula>SUMIFS(Tabela1[taxChargeable],Tabela1[transactionDate],Tabela1[[#This Row],[transactionDate]])</calculatedColumnFormula>
    </tableColumn>
    <tableColumn id="15" xr3:uid="{00000000-0010-0000-0000-00000F000000}" uniqueName="15" name="Kolumna3" dataDxfId="11">
      <calculatedColumnFormula>IFERROR(Tabela1[[#This Row],[transactionDate]]=Tabela1[[#This Row],[Kolumna4]],"FAŁSZ")</calculatedColumnFormula>
    </tableColumn>
    <tableColumn id="16" xr3:uid="{00000000-0010-0000-0000-000010000000}" uniqueName="16" name="Kolumna4" dataDxfId="10">
      <calculatedColumnFormula>(INDIRECT(ADDRESS(MATCH(Tabela1[[#This Row],[id]]+1,B:B,0),3,1,1,),TRUE))</calculatedColumnFormula>
    </tableColumn>
    <tableColumn id="17" xr3:uid="{00000000-0010-0000-0000-000011000000}" uniqueName="17" name="Kolumna5" dataDxfId="9">
      <calculatedColumnFormula>IF(Tabela1[[#This Row],[Kolumna3]],"",Tabela1[[#This Row],[Kolumna2]])</calculatedColumnFormula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" xr6:uid="{2F19A380-E8C6-4D36-8DF7-FF085C6488B9}" r="F2" connectionId="1">
    <xmlCellPr id="1" xr6:uid="{6F58359E-9AF6-4A52-A245-CCBD349D9675}" uniqueName="podatnik">
      <xmlPr mapId="5" xpath="/Item-section/grid-13/podatnik" xmlDataType="boolean"/>
    </xmlCellPr>
  </singleXmlCell>
  <singleXmlCell id="3" xr6:uid="{2C64349F-F6F3-4C7D-9AE5-D27CFF02A03C}" r="F4" connectionId="1">
    <xmlCellPr id="1" xr6:uid="{B1EF9449-EC1F-4316-87D2-11A5685B0C3D}" uniqueName="platnik">
      <xmlPr mapId="5" xpath="/Item-section/grid-13/platnik" xmlDataType="boolean"/>
    </xmlCellPr>
  </singleXmlCell>
  <singleXmlCell id="4" xr6:uid="{A070C6D3-8852-4BE1-A082-C5F784F47B6E}" r="L14" connectionId="1">
    <xmlCellPr id="1" xr6:uid="{47E60B80-6167-466A-A631-DC640DCE1875}" uniqueName="sumtaxChargeableMAPPING">
      <xmlPr mapId="5" xpath="/Item-section/grid-13/sumtaxChargeableMAPPING" xmlDataType="integer"/>
    </xmlCellPr>
  </singleXmlCell>
  <singleXmlCell id="5" xr6:uid="{1780ED1C-36D9-42C7-AA89-4E108841F9BD}" r="I14" connectionId="1">
    <xmlCellPr id="1" xr6:uid="{4A1786C3-CD49-4F0C-96CA-B1D27073E590}" uniqueName="transactionsValueTotal">
      <xmlPr mapId="5" xpath="/Item-section/grid-13/transactionsValueTotal" xmlDataType="integer"/>
    </xmlCellPr>
  </singleXmlCell>
  <singleXmlCell id="6" xr6:uid="{E9143350-1375-4930-A7F6-2490B2F200C3}" r="J14" connectionId="1">
    <xmlCellPr id="1" xr6:uid="{866B0491-608E-4059-BF11-100C8314F6A0}" uniqueName="amountofTaxTotal">
      <xmlPr mapId="5" xpath="/Item-section/grid-13/amountofTaxTotal" xmlDataType="integer"/>
    </xmlCellPr>
  </singleXmlCell>
  <singleXmlCell id="7" xr6:uid="{1AA3F6C5-ECC7-48BF-9956-9439D50425AB}" r="K14" connectionId="1">
    <xmlCellPr id="1" xr6:uid="{3653F6CF-85A2-4F0B-A603-2EF782B68685}" uniqueName="amountofFlatSalaryTotal">
      <xmlPr mapId="5" xpath="/Item-section/grid-13/amountofFlatSalaryTotal" xmlDataType="integer"/>
    </xmlCellPr>
  </singleXmlCell>
</singleXmlCell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B1:T15"/>
  <sheetViews>
    <sheetView tabSelected="1" workbookViewId="0">
      <selection activeCell="L9" sqref="L9"/>
    </sheetView>
  </sheetViews>
  <sheetFormatPr defaultRowHeight="14.4" x14ac:dyDescent="0.3"/>
  <cols>
    <col min="1" max="1" width="8.88671875" style="11"/>
    <col min="2" max="2" width="4.77734375" style="7" bestFit="1" customWidth="1"/>
    <col min="3" max="3" width="16.6640625" style="13" bestFit="1" customWidth="1"/>
    <col min="4" max="4" width="17.77734375" style="14" bestFit="1" customWidth="1"/>
    <col min="5" max="5" width="13.109375" style="7" customWidth="1"/>
    <col min="6" max="6" width="10.88671875" style="11" bestFit="1" customWidth="1"/>
    <col min="7" max="7" width="9.77734375" style="7" bestFit="1" customWidth="1"/>
    <col min="8" max="8" width="14.109375" style="14" customWidth="1"/>
    <col min="9" max="9" width="25.44140625" style="7" customWidth="1"/>
    <col min="10" max="10" width="23.77734375" style="7" customWidth="1"/>
    <col min="11" max="11" width="28.6640625" style="7" customWidth="1"/>
    <col min="12" max="12" width="35.6640625" style="7" customWidth="1"/>
    <col min="13" max="13" width="36.5546875" style="7" customWidth="1"/>
    <col min="14" max="15" width="11.77734375" style="7" hidden="1" customWidth="1"/>
    <col min="16" max="16" width="11.77734375" style="11" hidden="1" customWidth="1"/>
    <col min="17" max="17" width="11.77734375" style="7" hidden="1" customWidth="1"/>
    <col min="18" max="18" width="11.77734375" style="10" hidden="1" customWidth="1"/>
    <col min="19" max="20" width="8.88671875" style="11" hidden="1" customWidth="1"/>
    <col min="21" max="16384" width="8.88671875" style="11"/>
  </cols>
  <sheetData>
    <row r="1" spans="2:20" x14ac:dyDescent="0.3">
      <c r="E1" s="25" t="s">
        <v>13</v>
      </c>
      <c r="F1" s="25"/>
    </row>
    <row r="2" spans="2:20" x14ac:dyDescent="0.3">
      <c r="E2" s="15" t="s">
        <v>11</v>
      </c>
      <c r="F2" s="16" t="s">
        <v>38</v>
      </c>
    </row>
    <row r="3" spans="2:20" x14ac:dyDescent="0.3">
      <c r="E3" s="25" t="s">
        <v>13</v>
      </c>
      <c r="F3" s="25"/>
    </row>
    <row r="4" spans="2:20" x14ac:dyDescent="0.3">
      <c r="E4" s="15" t="s">
        <v>12</v>
      </c>
      <c r="F4" s="16" t="s">
        <v>39</v>
      </c>
    </row>
    <row r="6" spans="2:20" ht="57" customHeight="1" x14ac:dyDescent="0.3">
      <c r="B6" s="2" t="s">
        <v>14</v>
      </c>
      <c r="C6" s="6" t="s">
        <v>15</v>
      </c>
      <c r="D6" s="3" t="s">
        <v>16</v>
      </c>
      <c r="E6" s="2" t="s">
        <v>17</v>
      </c>
      <c r="F6" s="1" t="s">
        <v>18</v>
      </c>
      <c r="G6" s="2" t="s">
        <v>19</v>
      </c>
      <c r="H6" s="3" t="s">
        <v>20</v>
      </c>
      <c r="I6" s="2" t="s">
        <v>21</v>
      </c>
      <c r="J6" s="2" t="s">
        <v>22</v>
      </c>
      <c r="K6" s="2" t="s">
        <v>23</v>
      </c>
      <c r="L6" s="2" t="s">
        <v>24</v>
      </c>
      <c r="M6" s="2" t="s">
        <v>41</v>
      </c>
    </row>
    <row r="7" spans="2:20" x14ac:dyDescent="0.3">
      <c r="B7" s="7" t="s">
        <v>0</v>
      </c>
      <c r="C7" s="13" t="s">
        <v>1</v>
      </c>
      <c r="D7" s="14" t="s">
        <v>2</v>
      </c>
      <c r="E7" s="7" t="s">
        <v>3</v>
      </c>
      <c r="F7" s="11" t="s">
        <v>40</v>
      </c>
      <c r="G7" s="7" t="s">
        <v>4</v>
      </c>
      <c r="H7" s="14" t="s">
        <v>5</v>
      </c>
      <c r="I7" s="7" t="s">
        <v>6</v>
      </c>
      <c r="J7" s="7" t="s">
        <v>7</v>
      </c>
      <c r="K7" s="7" t="s">
        <v>8</v>
      </c>
      <c r="L7" s="7" t="s">
        <v>9</v>
      </c>
      <c r="M7" s="7" t="s">
        <v>10</v>
      </c>
      <c r="N7" s="7" t="s">
        <v>33</v>
      </c>
      <c r="O7" s="7" t="s">
        <v>34</v>
      </c>
      <c r="P7" s="11" t="s">
        <v>35</v>
      </c>
      <c r="Q7" s="7" t="s">
        <v>36</v>
      </c>
      <c r="R7" s="10" t="s">
        <v>37</v>
      </c>
      <c r="T7" s="11" t="s">
        <v>38</v>
      </c>
    </row>
    <row r="8" spans="2:20" x14ac:dyDescent="0.3">
      <c r="B8" s="7">
        <f>SUBTOTAL(3,$C$8:C8)</f>
        <v>1</v>
      </c>
      <c r="C8" s="17">
        <v>44377</v>
      </c>
      <c r="D8" s="24" t="s">
        <v>42</v>
      </c>
      <c r="E8" s="7">
        <v>1234567890</v>
      </c>
      <c r="F8" s="11" t="s">
        <v>38</v>
      </c>
      <c r="G8" s="7">
        <v>27010000</v>
      </c>
      <c r="H8" s="14" t="s">
        <v>45</v>
      </c>
      <c r="I8" s="18">
        <v>10000</v>
      </c>
      <c r="J8" s="18">
        <v>3000</v>
      </c>
      <c r="K8" s="18">
        <v>300</v>
      </c>
      <c r="L8" s="12">
        <f>Tabela1[[#This Row],[Kolumna1]]</f>
        <v>2700</v>
      </c>
      <c r="M8" s="18" t="str">
        <f ca="1">IF(Tabela1[[#This Row],[Kolumna3]],"",Tabela1[[#This Row],[Kolumna5]])</f>
        <v/>
      </c>
      <c r="N8" s="7">
        <f>Tabela1[[#This Row],[amountofTax]]-Tabela1[[#This Row],[amountofFlatSalary]]</f>
        <v>2700</v>
      </c>
      <c r="O8" s="7">
        <f>SUMIFS(Tabela1[taxChargeable],Tabela1[transactionDate],Tabela1[[#This Row],[transactionDate]])</f>
        <v>5409</v>
      </c>
      <c r="P8" s="8" t="b">
        <f ca="1">IFERROR(Tabela1[[#This Row],[transactionDate]]=Tabela1[[#This Row],[Kolumna4]],"FAŁSZ")</f>
        <v>1</v>
      </c>
      <c r="Q8" s="9">
        <f ca="1">(INDIRECT(ADDRESS(MATCH(Tabela1[[#This Row],[id]]+1,B:B,0),3,1,1,),TRUE))</f>
        <v>44377</v>
      </c>
      <c r="R8" s="10" t="str">
        <f ca="1">IF(Tabela1[[#This Row],[Kolumna3]],"",Tabela1[[#This Row],[Kolumna2]])</f>
        <v/>
      </c>
      <c r="T8" s="11" t="s">
        <v>39</v>
      </c>
    </row>
    <row r="9" spans="2:20" x14ac:dyDescent="0.3">
      <c r="B9" s="7">
        <f>SUBTOTAL(3,$C$8:C9)</f>
        <v>2</v>
      </c>
      <c r="C9" s="17">
        <v>44377</v>
      </c>
      <c r="D9" s="24" t="s">
        <v>43</v>
      </c>
      <c r="E9" s="7">
        <v>2345678901</v>
      </c>
      <c r="F9" s="11" t="s">
        <v>38</v>
      </c>
      <c r="G9" s="7">
        <v>27010000</v>
      </c>
      <c r="H9" s="14" t="s">
        <v>45</v>
      </c>
      <c r="I9" s="18">
        <v>10100</v>
      </c>
      <c r="J9" s="18">
        <v>3010</v>
      </c>
      <c r="K9" s="18">
        <v>301</v>
      </c>
      <c r="L9" s="12">
        <f>Tabela1[[#This Row],[Kolumna1]]</f>
        <v>2709</v>
      </c>
      <c r="M9" s="18">
        <f ca="1">IF(Tabela1[[#This Row],[Kolumna3]],"",Tabela1[[#This Row],[Kolumna5]])</f>
        <v>5409</v>
      </c>
      <c r="N9" s="7">
        <f>Tabela1[[#This Row],[amountofTax]]-Tabela1[[#This Row],[amountofFlatSalary]]</f>
        <v>2709</v>
      </c>
      <c r="O9" s="7">
        <f>SUMIFS(Tabela1[taxChargeable],Tabela1[transactionDate],Tabela1[[#This Row],[transactionDate]])</f>
        <v>5409</v>
      </c>
      <c r="P9" s="7" t="b">
        <f ca="1">IFERROR(Tabela1[[#This Row],[transactionDate]]=Tabela1[[#This Row],[Kolumna4]],"FAŁSZ")</f>
        <v>0</v>
      </c>
      <c r="Q9" s="7">
        <f ca="1">(INDIRECT(ADDRESS(MATCH(Tabela1[[#This Row],[id]]+1,B:B,0),3,1,1,),TRUE))</f>
        <v>44376</v>
      </c>
      <c r="R9" s="10">
        <f ca="1">IF(Tabela1[[#This Row],[Kolumna3]],"",Tabela1[[#This Row],[Kolumna2]])</f>
        <v>5409</v>
      </c>
    </row>
    <row r="10" spans="2:20" x14ac:dyDescent="0.3">
      <c r="B10" s="7">
        <f>SUBTOTAL(3,$C$8:C10)</f>
        <v>3</v>
      </c>
      <c r="C10" s="17">
        <v>44376</v>
      </c>
      <c r="D10" s="24" t="s">
        <v>44</v>
      </c>
      <c r="E10" s="7">
        <v>3456789012</v>
      </c>
      <c r="F10" s="11" t="s">
        <v>38</v>
      </c>
      <c r="G10" s="7">
        <v>27010000</v>
      </c>
      <c r="H10" s="14" t="s">
        <v>45</v>
      </c>
      <c r="I10" s="18">
        <v>10200</v>
      </c>
      <c r="J10" s="18">
        <v>3020</v>
      </c>
      <c r="K10" s="18">
        <v>302</v>
      </c>
      <c r="L10" s="12">
        <f>Tabela1[[#This Row],[Kolumna1]]</f>
        <v>2718</v>
      </c>
      <c r="M10" s="18" t="str">
        <f ca="1">IF(Tabela1[[#This Row],[Kolumna3]],"",Tabela1[[#This Row],[Kolumna5]])</f>
        <v/>
      </c>
      <c r="N10" s="7">
        <f>Tabela1[[#This Row],[amountofTax]]-Tabela1[[#This Row],[amountofFlatSalary]]</f>
        <v>2718</v>
      </c>
      <c r="O10" s="7">
        <f>SUMIFS(Tabela1[taxChargeable],Tabela1[transactionDate],Tabela1[[#This Row],[transactionDate]])</f>
        <v>6318</v>
      </c>
      <c r="P10" s="7" t="b">
        <f ca="1">IFERROR(Tabela1[[#This Row],[transactionDate]]=Tabela1[[#This Row],[Kolumna4]],"FAŁSZ")</f>
        <v>1</v>
      </c>
      <c r="Q10" s="9">
        <f ca="1">(INDIRECT(ADDRESS(MATCH(Tabela1[[#This Row],[id]]+1,B:B,0),3,1,1,),TRUE))</f>
        <v>44376</v>
      </c>
      <c r="R10" s="10" t="str">
        <f ca="1">IF(Tabela1[[#This Row],[Kolumna3]],"",Tabela1[[#This Row],[Kolumna2]])</f>
        <v/>
      </c>
    </row>
    <row r="11" spans="2:20" x14ac:dyDescent="0.3">
      <c r="B11" s="7">
        <f>SUBTOTAL(3,$C$8:C11)</f>
        <v>4</v>
      </c>
      <c r="C11" s="17">
        <v>44376</v>
      </c>
      <c r="D11" s="24" t="s">
        <v>42</v>
      </c>
      <c r="E11" s="7">
        <v>1234567890</v>
      </c>
      <c r="F11" s="11" t="s">
        <v>38</v>
      </c>
      <c r="G11" s="7">
        <v>27010000</v>
      </c>
      <c r="H11" s="14" t="s">
        <v>45</v>
      </c>
      <c r="I11" s="18">
        <v>10300</v>
      </c>
      <c r="J11" s="18">
        <v>4000</v>
      </c>
      <c r="K11" s="18">
        <v>400</v>
      </c>
      <c r="L11" s="12">
        <f>Tabela1[[#This Row],[Kolumna1]]</f>
        <v>3600</v>
      </c>
      <c r="M11" s="18">
        <f ca="1">IF(Tabela1[[#This Row],[Kolumna3]],"",Tabela1[[#This Row],[Kolumna5]])</f>
        <v>6318</v>
      </c>
      <c r="N11" s="7">
        <f>Tabela1[[#This Row],[amountofTax]]-Tabela1[[#This Row],[amountofFlatSalary]]</f>
        <v>3600</v>
      </c>
      <c r="O11" s="7">
        <f>SUMIFS(Tabela1[taxChargeable],Tabela1[transactionDate],Tabela1[[#This Row],[transactionDate]])</f>
        <v>6318</v>
      </c>
      <c r="P11" s="7" t="str">
        <f ca="1">IFERROR(Tabela1[[#This Row],[transactionDate]]=Tabela1[[#This Row],[Kolumna4]],"FAŁSZ")</f>
        <v>FAŁSZ</v>
      </c>
      <c r="Q11" s="9" t="e">
        <f ca="1">(INDIRECT(ADDRESS(MATCH(Tabela1[[#This Row],[id]]+1,B:B,0),3,1,1,),TRUE))</f>
        <v>#N/A</v>
      </c>
      <c r="R11" s="10">
        <f ca="1">IF(Tabela1[[#This Row],[Kolumna3]],"",Tabela1[[#This Row],[Kolumna2]])</f>
        <v>6318</v>
      </c>
    </row>
    <row r="12" spans="2:20" ht="15" thickBot="1" x14ac:dyDescent="0.35"/>
    <row r="13" spans="2:20" ht="43.2" x14ac:dyDescent="0.3">
      <c r="I13" s="4" t="s">
        <v>29</v>
      </c>
      <c r="J13" s="5" t="s">
        <v>30</v>
      </c>
      <c r="K13" s="5" t="s">
        <v>31</v>
      </c>
      <c r="L13" s="26" t="s">
        <v>32</v>
      </c>
      <c r="M13" s="29"/>
    </row>
    <row r="14" spans="2:20" x14ac:dyDescent="0.3">
      <c r="I14" s="19" t="s">
        <v>25</v>
      </c>
      <c r="J14" s="27" t="s">
        <v>26</v>
      </c>
      <c r="K14" s="27" t="s">
        <v>27</v>
      </c>
      <c r="L14" s="20" t="s">
        <v>28</v>
      </c>
      <c r="M14" s="27"/>
    </row>
    <row r="15" spans="2:20" ht="15" thickBot="1" x14ac:dyDescent="0.35">
      <c r="I15" s="21">
        <f>SUM(Tabela1[transactionValue])</f>
        <v>40600</v>
      </c>
      <c r="J15" s="22">
        <f>SUM(Tabela1[amountofTax])</f>
        <v>13030</v>
      </c>
      <c r="K15" s="22">
        <f>SUM(Tabela1[amountofFlatSalary])</f>
        <v>1303</v>
      </c>
      <c r="L15" s="23">
        <f>SUM(Tabela1[taxChargeable])</f>
        <v>11727</v>
      </c>
      <c r="M15" s="28"/>
    </row>
  </sheetData>
  <sheetProtection algorithmName="SHA-512" hashValue="ZohfAO7Vm3GWT5NzgnOgn2PGD9NR7/I2J8fMjkFKR2LQ+T3eR4CpHlM1S/1PgtcPKeSDkxZoJY034R7HZrUp+g==" saltValue="sMCcSRn5iLoQS2jKiK/nvg==" spinCount="100000" sheet="1" formatCells="0" insertRows="0" deleteRows="0"/>
  <mergeCells count="2">
    <mergeCell ref="E1:F1"/>
    <mergeCell ref="E3:F3"/>
  </mergeCells>
  <conditionalFormatting sqref="C8:C11">
    <cfRule type="containsBlanks" dxfId="8" priority="22">
      <formula>LEN(TRIM(C8))=0</formula>
    </cfRule>
  </conditionalFormatting>
  <conditionalFormatting sqref="D8:D11">
    <cfRule type="containsText" dxfId="7" priority="21" operator="containsText" text="uzupełnij">
      <formula>NOT(ISERROR(SEARCH("uzupełnij",D8)))</formula>
    </cfRule>
  </conditionalFormatting>
  <conditionalFormatting sqref="E8">
    <cfRule type="containsText" dxfId="6" priority="9" operator="containsText" text="uzupełnij">
      <formula>NOT(ISERROR(SEARCH("uzupełnij",E8)))</formula>
    </cfRule>
  </conditionalFormatting>
  <conditionalFormatting sqref="E9:E10">
    <cfRule type="containsText" dxfId="5" priority="8" operator="containsText" text="uzupełnij">
      <formula>NOT(ISERROR(SEARCH("uzupełnij",E9)))</formula>
    </cfRule>
  </conditionalFormatting>
  <conditionalFormatting sqref="E11">
    <cfRule type="containsText" dxfId="4" priority="7" operator="containsText" text="uzupełnij">
      <formula>NOT(ISERROR(SEARCH("uzupełnij",E11)))</formula>
    </cfRule>
  </conditionalFormatting>
  <conditionalFormatting sqref="G8">
    <cfRule type="containsBlanks" dxfId="3" priority="5">
      <formula>LEN(TRIM(G8))=0</formula>
    </cfRule>
  </conditionalFormatting>
  <conditionalFormatting sqref="G9">
    <cfRule type="containsBlanks" dxfId="2" priority="4">
      <formula>LEN(TRIM(G9))=0</formula>
    </cfRule>
  </conditionalFormatting>
  <conditionalFormatting sqref="G10">
    <cfRule type="containsBlanks" dxfId="1" priority="3">
      <formula>LEN(TRIM(G10))=0</formula>
    </cfRule>
  </conditionalFormatting>
  <conditionalFormatting sqref="G11">
    <cfRule type="containsBlanks" dxfId="0" priority="2">
      <formula>LEN(TRIM(G11))=0</formula>
    </cfRule>
  </conditionalFormatting>
  <dataValidations count="1">
    <dataValidation type="list" allowBlank="1" showInputMessage="1" showErrorMessage="1" sqref="F2 F4 F8:F11" xr:uid="{00000000-0002-0000-0000-000000000000}">
      <formula1>$T$7:$T$8</formula1>
    </dataValidation>
  </dataValidations>
  <pageMargins left="0.7" right="0.7" top="0.75" bottom="0.75" header="0.3" footer="0.3"/>
  <pageSetup paperSize="9" orientation="portrait" r:id="rId1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Ewidencja VAT-14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2023-01-10T12:11:21Z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MF\cfnq;Kolano Piotr</vt:lpwstr>
  </property>
  <property fmtid="{D5CDD505-2E9C-101B-9397-08002B2CF9AE}" pid="4" name="MFClassificationDate">
    <vt:lpwstr>2023-01-10T12:59:36.2080548+01:00</vt:lpwstr>
  </property>
  <property fmtid="{D5CDD505-2E9C-101B-9397-08002B2CF9AE}" pid="5" name="MFClassifiedBySID">
    <vt:lpwstr>MF\S-1-5-21-1525952054-1005573771-2909822258-2054</vt:lpwstr>
  </property>
  <property fmtid="{D5CDD505-2E9C-101B-9397-08002B2CF9AE}" pid="6" name="MFGRNItemId">
    <vt:lpwstr>GRN-c5de3fca-f1e2-4dc4-8f78-2dfa296b66d9</vt:lpwstr>
  </property>
  <property fmtid="{D5CDD505-2E9C-101B-9397-08002B2CF9AE}" pid="7" name="MFHash">
    <vt:lpwstr>4AKJLDvLkwXQOacoH71ehFzxYVEpXBBhSDGBNI2A3/U=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